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defaultThemeVersion="124226"/>
  <mc:AlternateContent xmlns:mc="http://schemas.openxmlformats.org/markup-compatibility/2006">
    <mc:Choice Requires="x15">
      <x15ac:absPath xmlns:x15ac="http://schemas.microsoft.com/office/spreadsheetml/2010/11/ac" url="https://nngroup-my.sharepoint.com/personal/sj08ci_insim_biz/Documents/desktop/Netwerk-Schijf/Astrid/"/>
    </mc:Choice>
  </mc:AlternateContent>
  <xr:revisionPtr revIDLastSave="1" documentId="11_F7B066148D5B53AFEE6B0A1CF4CFA17F51C52D3C" xr6:coauthVersionLast="47" xr6:coauthVersionMax="47" xr10:uidLastSave="{1C3E05F7-488C-452B-99D3-B453394B2CFE}"/>
  <bookViews>
    <workbookView xWindow="-28920" yWindow="-120" windowWidth="29040" windowHeight="15840" tabRatio="897" activeTab="3" xr2:uid="{00000000-000D-0000-FFFF-FFFF00000000}"/>
  </bookViews>
  <sheets>
    <sheet name="Disclaimer" sheetId="13" r:id="rId1"/>
    <sheet name="Introduction" sheetId="5" r:id="rId2"/>
    <sheet name="A1. EEM General Mortgage Assets" sheetId="9" r:id="rId3"/>
    <sheet name=" B1. EEM Sust. Mortgage Assets " sheetId="19" r:id="rId4"/>
    <sheet name="C. EEM Harmonised Glossary" sheetId="22" r:id="rId5"/>
    <sheet name="D1. Optional EEM Taxonomy C  " sheetId="23" r:id="r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Glossary'!$A$1:$C$32</definedName>
    <definedName name="_xlnm.Print_Area" localSheetId="0">Disclaimer!$A$1:$A$170</definedName>
    <definedName name="_xlnm.Print_Area" localSheetId="1">Introduction!$B$2:$J$31</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5" i="23" l="1"/>
  <c r="F45" i="23"/>
  <c r="D16" i="23"/>
  <c r="C16" i="23"/>
  <c r="D653" i="19"/>
  <c r="C653" i="19"/>
  <c r="D636" i="19"/>
  <c r="G635" i="19" s="1"/>
  <c r="C636" i="19"/>
  <c r="F635" i="19" s="1"/>
  <c r="D620" i="19"/>
  <c r="G616" i="19" s="1"/>
  <c r="C620" i="19"/>
  <c r="F617" i="19" s="1"/>
  <c r="G617" i="19"/>
  <c r="G611" i="19"/>
  <c r="G610" i="19"/>
  <c r="G607" i="19"/>
  <c r="D605" i="19"/>
  <c r="G596" i="19" s="1"/>
  <c r="C605" i="19"/>
  <c r="F604" i="19" s="1"/>
  <c r="F601" i="19"/>
  <c r="F600" i="19"/>
  <c r="F598" i="19"/>
  <c r="F597" i="19"/>
  <c r="F596" i="19"/>
  <c r="F595" i="19"/>
  <c r="F591" i="19"/>
  <c r="F590" i="19"/>
  <c r="F588" i="19"/>
  <c r="F587" i="19"/>
  <c r="D582" i="19"/>
  <c r="G573" i="19" s="1"/>
  <c r="C582" i="19"/>
  <c r="F581" i="19" s="1"/>
  <c r="G578" i="19"/>
  <c r="F578" i="19"/>
  <c r="G577" i="19"/>
  <c r="F577" i="19"/>
  <c r="F575" i="19"/>
  <c r="G574" i="19"/>
  <c r="F574" i="19"/>
  <c r="F573" i="19"/>
  <c r="G572" i="19"/>
  <c r="F572" i="19"/>
  <c r="G568" i="19"/>
  <c r="F568" i="19"/>
  <c r="G567" i="19"/>
  <c r="F567" i="19"/>
  <c r="F565" i="19"/>
  <c r="G564" i="19"/>
  <c r="F564" i="19"/>
  <c r="G531" i="19"/>
  <c r="F531" i="19"/>
  <c r="G530" i="19"/>
  <c r="F530" i="19"/>
  <c r="G526" i="19"/>
  <c r="F526" i="19"/>
  <c r="D525" i="19"/>
  <c r="G529" i="19" s="1"/>
  <c r="C525" i="19"/>
  <c r="F529" i="19" s="1"/>
  <c r="G524" i="19"/>
  <c r="F524" i="19"/>
  <c r="G523" i="19"/>
  <c r="F523" i="19"/>
  <c r="G522" i="19"/>
  <c r="F522" i="19"/>
  <c r="G521" i="19"/>
  <c r="F521" i="19"/>
  <c r="G517" i="19"/>
  <c r="F517" i="19"/>
  <c r="G509" i="19"/>
  <c r="G508" i="19"/>
  <c r="G507" i="19"/>
  <c r="G506" i="19"/>
  <c r="G505" i="19"/>
  <c r="G504" i="19"/>
  <c r="D503" i="19"/>
  <c r="G502" i="19" s="1"/>
  <c r="C503" i="19"/>
  <c r="F506" i="19" s="1"/>
  <c r="G501" i="19"/>
  <c r="G500" i="19"/>
  <c r="G499" i="19"/>
  <c r="G498" i="19"/>
  <c r="G497" i="19"/>
  <c r="G496" i="19"/>
  <c r="G495" i="19"/>
  <c r="G503" i="19" s="1"/>
  <c r="D490" i="19"/>
  <c r="G481" i="19" s="1"/>
  <c r="C490" i="19"/>
  <c r="F484" i="19" s="1"/>
  <c r="G488" i="19"/>
  <c r="F488" i="19"/>
  <c r="G487" i="19"/>
  <c r="F487" i="19"/>
  <c r="G486" i="19"/>
  <c r="G485" i="19"/>
  <c r="F485" i="19"/>
  <c r="G484" i="19"/>
  <c r="G483" i="19"/>
  <c r="G482" i="19"/>
  <c r="G480" i="19"/>
  <c r="G478" i="19"/>
  <c r="F478" i="19"/>
  <c r="G477" i="19"/>
  <c r="F477" i="19"/>
  <c r="G476" i="19"/>
  <c r="G475" i="19"/>
  <c r="F475" i="19"/>
  <c r="G474" i="19"/>
  <c r="G473" i="19"/>
  <c r="G472" i="19"/>
  <c r="G470" i="19"/>
  <c r="G468" i="19"/>
  <c r="F468" i="19"/>
  <c r="G467" i="19"/>
  <c r="F467" i="19"/>
  <c r="G466" i="19"/>
  <c r="D410" i="19"/>
  <c r="G409" i="19" s="1"/>
  <c r="C410" i="19"/>
  <c r="F409" i="19" s="1"/>
  <c r="F406" i="19"/>
  <c r="D403" i="19"/>
  <c r="G398" i="19" s="1"/>
  <c r="C403" i="19"/>
  <c r="F399" i="19" s="1"/>
  <c r="F402" i="19"/>
  <c r="G399" i="19"/>
  <c r="D384" i="19"/>
  <c r="G378" i="19" s="1"/>
  <c r="C384" i="19"/>
  <c r="F379" i="19" s="1"/>
  <c r="G383" i="19"/>
  <c r="F383" i="19"/>
  <c r="G382" i="19"/>
  <c r="F382" i="19"/>
  <c r="G379" i="19"/>
  <c r="G374" i="19"/>
  <c r="F374" i="19"/>
  <c r="G373" i="19"/>
  <c r="F373" i="19"/>
  <c r="G372" i="19"/>
  <c r="F372" i="19"/>
  <c r="D367" i="19"/>
  <c r="G366" i="19" s="1"/>
  <c r="C367" i="19"/>
  <c r="F366" i="19" s="1"/>
  <c r="F363" i="19"/>
  <c r="F362" i="19"/>
  <c r="F361" i="19"/>
  <c r="F360" i="19"/>
  <c r="F358" i="19"/>
  <c r="F357" i="19"/>
  <c r="F353" i="19"/>
  <c r="F352" i="19"/>
  <c r="F351" i="19"/>
  <c r="F350" i="19"/>
  <c r="D344" i="19"/>
  <c r="G343" i="19" s="1"/>
  <c r="C344" i="19"/>
  <c r="F343" i="19" s="1"/>
  <c r="F340" i="19"/>
  <c r="F339" i="19"/>
  <c r="F338" i="19"/>
  <c r="F337" i="19"/>
  <c r="F335" i="19"/>
  <c r="F334" i="19"/>
  <c r="F330" i="19"/>
  <c r="F329" i="19"/>
  <c r="F328" i="19"/>
  <c r="F327" i="19"/>
  <c r="G296" i="19"/>
  <c r="D291" i="19"/>
  <c r="G295" i="19" s="1"/>
  <c r="C291" i="19"/>
  <c r="F296" i="19" s="1"/>
  <c r="F290" i="19"/>
  <c r="G287" i="19"/>
  <c r="G275" i="19"/>
  <c r="F275" i="19"/>
  <c r="G274" i="19"/>
  <c r="F274" i="19"/>
  <c r="G273" i="19"/>
  <c r="F273" i="19"/>
  <c r="F271" i="19"/>
  <c r="G270" i="19"/>
  <c r="F270" i="19"/>
  <c r="D269" i="19"/>
  <c r="G268" i="19" s="1"/>
  <c r="C269" i="19"/>
  <c r="F268" i="19" s="1"/>
  <c r="F267" i="19"/>
  <c r="G266" i="19"/>
  <c r="F266" i="19"/>
  <c r="G265" i="19"/>
  <c r="F265" i="19"/>
  <c r="G264" i="19"/>
  <c r="F264" i="19"/>
  <c r="F262" i="19"/>
  <c r="G261" i="19"/>
  <c r="F261" i="19"/>
  <c r="D256" i="19"/>
  <c r="G247" i="19" s="1"/>
  <c r="C256" i="19"/>
  <c r="F255" i="19" s="1"/>
  <c r="F254" i="19"/>
  <c r="F253" i="19"/>
  <c r="G252" i="19"/>
  <c r="F252" i="19"/>
  <c r="G251" i="19"/>
  <c r="F251" i="19"/>
  <c r="F249" i="19"/>
  <c r="G248" i="19"/>
  <c r="F248" i="19"/>
  <c r="F247" i="19"/>
  <c r="F246" i="19"/>
  <c r="F244" i="19"/>
  <c r="F243" i="19"/>
  <c r="G242" i="19"/>
  <c r="F242" i="19"/>
  <c r="G241" i="19"/>
  <c r="F241" i="19"/>
  <c r="F239" i="19"/>
  <c r="G238" i="19"/>
  <c r="F238" i="19"/>
  <c r="F237" i="19"/>
  <c r="F236" i="19"/>
  <c r="F234" i="19"/>
  <c r="F233" i="19"/>
  <c r="G232" i="19"/>
  <c r="F232" i="19"/>
  <c r="F225" i="19"/>
  <c r="D225" i="19"/>
  <c r="F224" i="19"/>
  <c r="D224" i="19"/>
  <c r="F223" i="19"/>
  <c r="D223" i="19"/>
  <c r="F222" i="19"/>
  <c r="D222" i="19"/>
  <c r="F221" i="19"/>
  <c r="D221" i="19"/>
  <c r="F220" i="19"/>
  <c r="D220" i="19"/>
  <c r="F219" i="19"/>
  <c r="D219" i="19"/>
  <c r="F218" i="19"/>
  <c r="D218" i="19"/>
  <c r="F212" i="19"/>
  <c r="F211" i="19"/>
  <c r="F210" i="19"/>
  <c r="F209" i="19"/>
  <c r="F208" i="19"/>
  <c r="F200" i="19"/>
  <c r="F199" i="19"/>
  <c r="F198" i="19"/>
  <c r="F190" i="19"/>
  <c r="F189" i="19"/>
  <c r="F188" i="19"/>
  <c r="F149" i="19"/>
  <c r="F148" i="19"/>
  <c r="F147" i="19"/>
  <c r="F146" i="19"/>
  <c r="F145" i="19"/>
  <c r="F144" i="19"/>
  <c r="F143" i="19"/>
  <c r="F142" i="19"/>
  <c r="F141" i="19"/>
  <c r="F140" i="19"/>
  <c r="F139" i="19"/>
  <c r="F138" i="19"/>
  <c r="F137" i="19"/>
  <c r="F95" i="19"/>
  <c r="F74" i="19"/>
  <c r="F66" i="19"/>
  <c r="F57" i="19"/>
  <c r="F56" i="19"/>
  <c r="F55" i="19"/>
  <c r="F51" i="19"/>
  <c r="C47" i="19"/>
  <c r="F54" i="19" s="1"/>
  <c r="F46" i="19"/>
  <c r="F45" i="19"/>
  <c r="F44" i="19"/>
  <c r="F47" i="19" s="1"/>
  <c r="D18" i="19"/>
  <c r="G15" i="23" s="1"/>
  <c r="C18" i="19"/>
  <c r="F15" i="23" s="1"/>
  <c r="F17" i="19"/>
  <c r="G16" i="19"/>
  <c r="F16" i="19"/>
  <c r="F18" i="19" s="1"/>
  <c r="D618" i="9"/>
  <c r="C618" i="9"/>
  <c r="D601" i="9"/>
  <c r="C601" i="9"/>
  <c r="F600" i="9" s="1"/>
  <c r="G600" i="9"/>
  <c r="G599" i="9"/>
  <c r="F599" i="9"/>
  <c r="G598" i="9"/>
  <c r="F598" i="9"/>
  <c r="G597" i="9"/>
  <c r="G601" i="9" s="1"/>
  <c r="F597" i="9"/>
  <c r="F601" i="9" s="1"/>
  <c r="D585" i="9"/>
  <c r="G581" i="9" s="1"/>
  <c r="C585" i="9"/>
  <c r="F583" i="9" s="1"/>
  <c r="G584" i="9"/>
  <c r="F584" i="9"/>
  <c r="G583" i="9"/>
  <c r="G582" i="9"/>
  <c r="F582" i="9"/>
  <c r="G580" i="9"/>
  <c r="G579" i="9"/>
  <c r="F579" i="9"/>
  <c r="G578" i="9"/>
  <c r="F578" i="9"/>
  <c r="G577" i="9"/>
  <c r="F577" i="9"/>
  <c r="G576" i="9"/>
  <c r="G575" i="9"/>
  <c r="F575" i="9"/>
  <c r="G574" i="9"/>
  <c r="F574" i="9"/>
  <c r="G573" i="9"/>
  <c r="G572" i="9"/>
  <c r="F572" i="9"/>
  <c r="D567" i="9"/>
  <c r="G558" i="9" s="1"/>
  <c r="C567" i="9"/>
  <c r="G566" i="9"/>
  <c r="F566" i="9"/>
  <c r="G565" i="9"/>
  <c r="F565" i="9"/>
  <c r="G564" i="9"/>
  <c r="F564" i="9"/>
  <c r="G563" i="9"/>
  <c r="F563" i="9"/>
  <c r="F562" i="9"/>
  <c r="G561" i="9"/>
  <c r="F561" i="9"/>
  <c r="G560" i="9"/>
  <c r="F560" i="9"/>
  <c r="G559" i="9"/>
  <c r="F559" i="9"/>
  <c r="F558" i="9"/>
  <c r="G557" i="9"/>
  <c r="F557" i="9"/>
  <c r="G556" i="9"/>
  <c r="F556" i="9"/>
  <c r="G555" i="9"/>
  <c r="F555" i="9"/>
  <c r="G554" i="9"/>
  <c r="F554" i="9"/>
  <c r="G553" i="9"/>
  <c r="F553" i="9"/>
  <c r="F552" i="9"/>
  <c r="G551" i="9"/>
  <c r="F551" i="9"/>
  <c r="G550" i="9"/>
  <c r="F550" i="9"/>
  <c r="G549" i="9"/>
  <c r="F549" i="9"/>
  <c r="F567" i="9" s="1"/>
  <c r="D544" i="9"/>
  <c r="G535" i="9" s="1"/>
  <c r="C544" i="9"/>
  <c r="G543" i="9"/>
  <c r="F543" i="9"/>
  <c r="G542" i="9"/>
  <c r="F542" i="9"/>
  <c r="G541" i="9"/>
  <c r="F541" i="9"/>
  <c r="G540" i="9"/>
  <c r="F540" i="9"/>
  <c r="F539" i="9"/>
  <c r="G538" i="9"/>
  <c r="F538" i="9"/>
  <c r="G537" i="9"/>
  <c r="F537" i="9"/>
  <c r="G536" i="9"/>
  <c r="F536" i="9"/>
  <c r="F535" i="9"/>
  <c r="G534" i="9"/>
  <c r="F534" i="9"/>
  <c r="G533" i="9"/>
  <c r="F533" i="9"/>
  <c r="G532" i="9"/>
  <c r="F532" i="9"/>
  <c r="G531" i="9"/>
  <c r="F531" i="9"/>
  <c r="G530" i="9"/>
  <c r="F530" i="9"/>
  <c r="F529" i="9"/>
  <c r="G528" i="9"/>
  <c r="F528" i="9"/>
  <c r="G527" i="9"/>
  <c r="F527" i="9"/>
  <c r="G526" i="9"/>
  <c r="F526" i="9"/>
  <c r="F544" i="9" s="1"/>
  <c r="G489" i="9"/>
  <c r="G488" i="9"/>
  <c r="D487" i="9"/>
  <c r="G486" i="9" s="1"/>
  <c r="C487" i="9"/>
  <c r="F486" i="9" s="1"/>
  <c r="G480" i="9"/>
  <c r="G479" i="9"/>
  <c r="G470" i="9"/>
  <c r="F470" i="9"/>
  <c r="D465" i="9"/>
  <c r="G469" i="9" s="1"/>
  <c r="C465" i="9"/>
  <c r="F469" i="9" s="1"/>
  <c r="G464" i="9"/>
  <c r="F464" i="9"/>
  <c r="G463" i="9"/>
  <c r="G461" i="9"/>
  <c r="F461" i="9"/>
  <c r="D452" i="9"/>
  <c r="G447" i="9" s="1"/>
  <c r="C452" i="9"/>
  <c r="F437" i="9" s="1"/>
  <c r="G451" i="9"/>
  <c r="F451" i="9"/>
  <c r="G450" i="9"/>
  <c r="G448" i="9"/>
  <c r="F448" i="9"/>
  <c r="G441" i="9"/>
  <c r="F441" i="9"/>
  <c r="G440" i="9"/>
  <c r="G438" i="9"/>
  <c r="F438" i="9"/>
  <c r="G431" i="9"/>
  <c r="F431" i="9"/>
  <c r="G430" i="9"/>
  <c r="G428" i="9"/>
  <c r="F428" i="9"/>
  <c r="D372" i="9"/>
  <c r="G371" i="9" s="1"/>
  <c r="C372" i="9"/>
  <c r="F371" i="9" s="1"/>
  <c r="G369" i="9"/>
  <c r="F369" i="9"/>
  <c r="G368" i="9"/>
  <c r="F368" i="9"/>
  <c r="D365" i="9"/>
  <c r="G362" i="9" s="1"/>
  <c r="C365" i="9"/>
  <c r="F359" i="9" s="1"/>
  <c r="F365" i="9" s="1"/>
  <c r="F364" i="9"/>
  <c r="F363" i="9"/>
  <c r="F362" i="9"/>
  <c r="F361" i="9"/>
  <c r="F360" i="9"/>
  <c r="F358" i="9"/>
  <c r="D346" i="9"/>
  <c r="G342" i="9" s="1"/>
  <c r="C346" i="9"/>
  <c r="F342" i="9" s="1"/>
  <c r="G345" i="9"/>
  <c r="F343" i="9"/>
  <c r="F336" i="9"/>
  <c r="G335" i="9"/>
  <c r="F333" i="9"/>
  <c r="D328" i="9"/>
  <c r="G327" i="9" s="1"/>
  <c r="C328" i="9"/>
  <c r="F319" i="9" s="1"/>
  <c r="G325" i="9"/>
  <c r="F325" i="9"/>
  <c r="G324" i="9"/>
  <c r="F324" i="9"/>
  <c r="G323" i="9"/>
  <c r="F323" i="9"/>
  <c r="G322" i="9"/>
  <c r="G320" i="9"/>
  <c r="F320" i="9"/>
  <c r="G319" i="9"/>
  <c r="G318" i="9"/>
  <c r="G315" i="9"/>
  <c r="F315" i="9"/>
  <c r="G314" i="9"/>
  <c r="F314" i="9"/>
  <c r="G313" i="9"/>
  <c r="F313" i="9"/>
  <c r="G312" i="9"/>
  <c r="G310" i="9"/>
  <c r="F310" i="9"/>
  <c r="D305" i="9"/>
  <c r="G304" i="9" s="1"/>
  <c r="C305" i="9"/>
  <c r="F296" i="9" s="1"/>
  <c r="G302" i="9"/>
  <c r="F302" i="9"/>
  <c r="G301" i="9"/>
  <c r="F301" i="9"/>
  <c r="G300" i="9"/>
  <c r="F300" i="9"/>
  <c r="G299" i="9"/>
  <c r="G297" i="9"/>
  <c r="F297" i="9"/>
  <c r="G296" i="9"/>
  <c r="G295" i="9"/>
  <c r="F295" i="9"/>
  <c r="G292" i="9"/>
  <c r="F292" i="9"/>
  <c r="G291" i="9"/>
  <c r="F291" i="9"/>
  <c r="G290" i="9"/>
  <c r="F290" i="9"/>
  <c r="G289" i="9"/>
  <c r="G287" i="9"/>
  <c r="F287" i="9"/>
  <c r="F255" i="9"/>
  <c r="F254" i="9"/>
  <c r="F253" i="9"/>
  <c r="F251" i="9"/>
  <c r="F250" i="9"/>
  <c r="D249" i="9"/>
  <c r="G255" i="9" s="1"/>
  <c r="C249" i="9"/>
  <c r="F252" i="9" s="1"/>
  <c r="F248" i="9"/>
  <c r="F247" i="9"/>
  <c r="F246" i="9"/>
  <c r="F245" i="9"/>
  <c r="F244" i="9"/>
  <c r="F242" i="9"/>
  <c r="F241" i="9"/>
  <c r="G233" i="9"/>
  <c r="F233" i="9"/>
  <c r="G232" i="9"/>
  <c r="F232" i="9"/>
  <c r="F231" i="9"/>
  <c r="G230" i="9"/>
  <c r="F230" i="9"/>
  <c r="G229" i="9"/>
  <c r="F229" i="9"/>
  <c r="G228" i="9"/>
  <c r="F228" i="9"/>
  <c r="D227" i="9"/>
  <c r="G231" i="9" s="1"/>
  <c r="C227" i="9"/>
  <c r="G226" i="9"/>
  <c r="F226" i="9"/>
  <c r="G225" i="9"/>
  <c r="F225" i="9"/>
  <c r="G224" i="9"/>
  <c r="F224" i="9"/>
  <c r="G223" i="9"/>
  <c r="F223" i="9"/>
  <c r="F222" i="9"/>
  <c r="G221" i="9"/>
  <c r="F221" i="9"/>
  <c r="G220" i="9"/>
  <c r="F220" i="9"/>
  <c r="G219" i="9"/>
  <c r="F219" i="9"/>
  <c r="F227" i="9" s="1"/>
  <c r="D214" i="9"/>
  <c r="G205" i="9" s="1"/>
  <c r="C214" i="9"/>
  <c r="G213" i="9"/>
  <c r="F213" i="9"/>
  <c r="G212" i="9"/>
  <c r="F212" i="9"/>
  <c r="G211" i="9"/>
  <c r="F211" i="9"/>
  <c r="G210" i="9"/>
  <c r="F210" i="9"/>
  <c r="F209" i="9"/>
  <c r="G208" i="9"/>
  <c r="F208" i="9"/>
  <c r="G207" i="9"/>
  <c r="F207" i="9"/>
  <c r="G206" i="9"/>
  <c r="F206" i="9"/>
  <c r="F205" i="9"/>
  <c r="G204" i="9"/>
  <c r="F204" i="9"/>
  <c r="G203" i="9"/>
  <c r="F203" i="9"/>
  <c r="G202" i="9"/>
  <c r="F202" i="9"/>
  <c r="G201" i="9"/>
  <c r="F201" i="9"/>
  <c r="G200" i="9"/>
  <c r="F200" i="9"/>
  <c r="F199" i="9"/>
  <c r="G198" i="9"/>
  <c r="F198" i="9"/>
  <c r="G197" i="9"/>
  <c r="F197" i="9"/>
  <c r="G196" i="9"/>
  <c r="F196" i="9"/>
  <c r="F195" i="9"/>
  <c r="G194" i="9"/>
  <c r="F194" i="9"/>
  <c r="G193" i="9"/>
  <c r="F193" i="9"/>
  <c r="G192" i="9"/>
  <c r="F192" i="9"/>
  <c r="G191" i="9"/>
  <c r="F191" i="9"/>
  <c r="G190" i="9"/>
  <c r="F190" i="9"/>
  <c r="F214" i="9" s="1"/>
  <c r="F184" i="9"/>
  <c r="D184" i="9"/>
  <c r="F183" i="9"/>
  <c r="D183" i="9"/>
  <c r="F182" i="9"/>
  <c r="D182"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D57" i="9"/>
  <c r="D44" i="9" s="1"/>
  <c r="F44" i="9"/>
  <c r="C44" i="9"/>
  <c r="F36" i="9"/>
  <c r="D36" i="9"/>
  <c r="F28" i="9"/>
  <c r="G40" i="23" s="1"/>
  <c r="D28" i="9"/>
  <c r="F26" i="9"/>
  <c r="F25" i="9"/>
  <c r="F24" i="9"/>
  <c r="F23" i="9"/>
  <c r="F22" i="9"/>
  <c r="F19" i="9"/>
  <c r="F18" i="9"/>
  <c r="F17" i="9"/>
  <c r="F16" i="9"/>
  <c r="C15" i="9"/>
  <c r="F40" i="23" s="1"/>
  <c r="F14" i="9"/>
  <c r="G585" i="9" l="1"/>
  <c r="G490" i="19"/>
  <c r="G227" i="9"/>
  <c r="G544" i="9"/>
  <c r="F305" i="9"/>
  <c r="G357" i="19"/>
  <c r="G333" i="9"/>
  <c r="F400" i="19"/>
  <c r="F498" i="19"/>
  <c r="F618" i="19"/>
  <c r="F288" i="9"/>
  <c r="F298" i="9"/>
  <c r="F321" i="9"/>
  <c r="F334" i="9"/>
  <c r="F346" i="9" s="1"/>
  <c r="F344" i="9"/>
  <c r="F429" i="9"/>
  <c r="F452" i="9" s="1"/>
  <c r="F449" i="9"/>
  <c r="F471" i="9"/>
  <c r="G239" i="19"/>
  <c r="G249" i="19"/>
  <c r="G271" i="19"/>
  <c r="G288" i="19"/>
  <c r="G297" i="19"/>
  <c r="G335" i="19"/>
  <c r="G358" i="19"/>
  <c r="G380" i="19"/>
  <c r="G400" i="19"/>
  <c r="G565" i="19"/>
  <c r="G582" i="19" s="1"/>
  <c r="G575" i="19"/>
  <c r="G588" i="19"/>
  <c r="G598" i="19"/>
  <c r="G618" i="19"/>
  <c r="F20" i="9"/>
  <c r="G199" i="9"/>
  <c r="G214" i="9" s="1"/>
  <c r="G209" i="9"/>
  <c r="G222" i="9"/>
  <c r="G248" i="9"/>
  <c r="G288" i="9"/>
  <c r="G305" i="9" s="1"/>
  <c r="G298" i="9"/>
  <c r="G311" i="9"/>
  <c r="G328" i="9" s="1"/>
  <c r="G321" i="9"/>
  <c r="G334" i="9"/>
  <c r="G344" i="9"/>
  <c r="G364" i="9"/>
  <c r="G429" i="9"/>
  <c r="G452" i="9" s="1"/>
  <c r="G439" i="9"/>
  <c r="G449" i="9"/>
  <c r="G462" i="9"/>
  <c r="G471" i="9"/>
  <c r="G529" i="9"/>
  <c r="G539" i="9"/>
  <c r="G552" i="9"/>
  <c r="G567" i="9" s="1"/>
  <c r="G562" i="9"/>
  <c r="G17" i="19"/>
  <c r="G18" i="19" s="1"/>
  <c r="F58" i="19"/>
  <c r="F240" i="19"/>
  <c r="F250" i="19"/>
  <c r="F263" i="19"/>
  <c r="F269" i="19" s="1"/>
  <c r="F272" i="19"/>
  <c r="F289" i="19"/>
  <c r="F326" i="19"/>
  <c r="F336" i="19"/>
  <c r="F349" i="19"/>
  <c r="F359" i="19"/>
  <c r="F371" i="19"/>
  <c r="F381" i="19"/>
  <c r="F401" i="19"/>
  <c r="F466" i="19"/>
  <c r="F476" i="19"/>
  <c r="F486" i="19"/>
  <c r="F499" i="19"/>
  <c r="F508" i="19"/>
  <c r="F566" i="19"/>
  <c r="F582" i="19" s="1"/>
  <c r="F576" i="19"/>
  <c r="F589" i="19"/>
  <c r="F605" i="19" s="1"/>
  <c r="F599" i="19"/>
  <c r="F609" i="19"/>
  <c r="F619" i="19"/>
  <c r="F13" i="23"/>
  <c r="F16" i="23" s="1"/>
  <c r="G334" i="19"/>
  <c r="G587" i="19"/>
  <c r="G597" i="19"/>
  <c r="G247" i="9"/>
  <c r="G343" i="9"/>
  <c r="G363" i="9"/>
  <c r="F288" i="19"/>
  <c r="F297" i="19"/>
  <c r="F380" i="19"/>
  <c r="F507" i="19"/>
  <c r="F608" i="19"/>
  <c r="F311" i="9"/>
  <c r="F328" i="9" s="1"/>
  <c r="F439" i="9"/>
  <c r="F462" i="9"/>
  <c r="G262" i="19"/>
  <c r="G269" i="19" s="1"/>
  <c r="G608" i="19"/>
  <c r="G620" i="19" s="1"/>
  <c r="F21" i="9"/>
  <c r="F289" i="9"/>
  <c r="F299" i="9"/>
  <c r="F312" i="9"/>
  <c r="F322" i="9"/>
  <c r="F335" i="9"/>
  <c r="F345" i="9"/>
  <c r="F430" i="9"/>
  <c r="F440" i="9"/>
  <c r="F450" i="9"/>
  <c r="F463" i="9"/>
  <c r="F479" i="9"/>
  <c r="F488" i="9"/>
  <c r="F576" i="9"/>
  <c r="G240" i="19"/>
  <c r="G250" i="19"/>
  <c r="G263" i="19"/>
  <c r="G272" i="19"/>
  <c r="G289" i="19"/>
  <c r="G326" i="19"/>
  <c r="G336" i="19"/>
  <c r="G349" i="19"/>
  <c r="G359" i="19"/>
  <c r="G371" i="19"/>
  <c r="G384" i="19" s="1"/>
  <c r="G381" i="19"/>
  <c r="G401" i="19"/>
  <c r="G566" i="19"/>
  <c r="G576" i="19"/>
  <c r="G589" i="19"/>
  <c r="G599" i="19"/>
  <c r="G609" i="19"/>
  <c r="G619" i="19"/>
  <c r="G13" i="23"/>
  <c r="G16" i="23" s="1"/>
  <c r="F14" i="23"/>
  <c r="F500" i="19"/>
  <c r="F509" i="19"/>
  <c r="F610" i="19"/>
  <c r="F480" i="9"/>
  <c r="F489" i="9"/>
  <c r="G290" i="19"/>
  <c r="G327" i="19"/>
  <c r="G337" i="19"/>
  <c r="G350" i="19"/>
  <c r="G360" i="19"/>
  <c r="G402" i="19"/>
  <c r="G590" i="19"/>
  <c r="G600" i="19"/>
  <c r="G14" i="23"/>
  <c r="F501" i="19"/>
  <c r="G328" i="19"/>
  <c r="G338" i="19"/>
  <c r="G351" i="19"/>
  <c r="G361" i="19"/>
  <c r="G591" i="19"/>
  <c r="G601" i="19"/>
  <c r="F469" i="19"/>
  <c r="F479" i="19"/>
  <c r="F489" i="19"/>
  <c r="F502" i="19"/>
  <c r="F518" i="19"/>
  <c r="F525" i="19" s="1"/>
  <c r="F527" i="19"/>
  <c r="F569" i="19"/>
  <c r="F579" i="19"/>
  <c r="F592" i="19"/>
  <c r="F602" i="19"/>
  <c r="F612" i="19"/>
  <c r="F632" i="19"/>
  <c r="G469" i="19"/>
  <c r="G479" i="19"/>
  <c r="G489" i="19"/>
  <c r="G518" i="19"/>
  <c r="G525" i="19" s="1"/>
  <c r="G527" i="19"/>
  <c r="G569" i="19"/>
  <c r="G579" i="19"/>
  <c r="G592" i="19"/>
  <c r="G602" i="19"/>
  <c r="G612" i="19"/>
  <c r="G632" i="19"/>
  <c r="G636" i="19" s="1"/>
  <c r="F519" i="19"/>
  <c r="F528" i="19"/>
  <c r="F570" i="19"/>
  <c r="F580" i="19"/>
  <c r="F593" i="19"/>
  <c r="F603" i="19"/>
  <c r="F613" i="19"/>
  <c r="F633" i="19"/>
  <c r="F338" i="9"/>
  <c r="G338" i="9"/>
  <c r="G358" i="9"/>
  <c r="G443" i="9"/>
  <c r="G482" i="9"/>
  <c r="F243" i="9"/>
  <c r="F249" i="9" s="1"/>
  <c r="F293" i="9"/>
  <c r="F303" i="9"/>
  <c r="F316" i="9"/>
  <c r="F326" i="9"/>
  <c r="F339" i="9"/>
  <c r="F370" i="9"/>
  <c r="F372" i="9" s="1"/>
  <c r="F434" i="9"/>
  <c r="F444" i="9"/>
  <c r="F457" i="9"/>
  <c r="F466" i="9"/>
  <c r="F483" i="9"/>
  <c r="F492" i="9"/>
  <c r="F580" i="9"/>
  <c r="G234" i="19"/>
  <c r="G244" i="19"/>
  <c r="G254" i="19"/>
  <c r="G267" i="19"/>
  <c r="G283" i="19"/>
  <c r="G292" i="19"/>
  <c r="G330" i="19"/>
  <c r="G340" i="19"/>
  <c r="G353" i="19"/>
  <c r="G363" i="19"/>
  <c r="G375" i="19"/>
  <c r="G406" i="19"/>
  <c r="G519" i="19"/>
  <c r="G528" i="19"/>
  <c r="G570" i="19"/>
  <c r="G580" i="19"/>
  <c r="G593" i="19"/>
  <c r="G603" i="19"/>
  <c r="G613" i="19"/>
  <c r="G633" i="19"/>
  <c r="F491" i="9"/>
  <c r="G233" i="19"/>
  <c r="G243" i="19"/>
  <c r="G253" i="19"/>
  <c r="G329" i="19"/>
  <c r="G339" i="19"/>
  <c r="G362" i="19"/>
  <c r="G242" i="9"/>
  <c r="G433" i="9"/>
  <c r="F470" i="19"/>
  <c r="G243" i="9"/>
  <c r="G252" i="9"/>
  <c r="G293" i="9"/>
  <c r="G303" i="9"/>
  <c r="G316" i="9"/>
  <c r="G326" i="9"/>
  <c r="G339" i="9"/>
  <c r="G359" i="9"/>
  <c r="G370" i="9"/>
  <c r="G372" i="9" s="1"/>
  <c r="G434" i="9"/>
  <c r="G444" i="9"/>
  <c r="G457" i="9"/>
  <c r="G466" i="9"/>
  <c r="G483" i="9"/>
  <c r="G492" i="9"/>
  <c r="F48" i="19"/>
  <c r="F235" i="19"/>
  <c r="F245" i="19"/>
  <c r="F256" i="19" s="1"/>
  <c r="F284" i="19"/>
  <c r="F293" i="19"/>
  <c r="F331" i="19"/>
  <c r="F341" i="19"/>
  <c r="F354" i="19"/>
  <c r="F364" i="19"/>
  <c r="F376" i="19"/>
  <c r="F396" i="19"/>
  <c r="F407" i="19"/>
  <c r="F410" i="19" s="1"/>
  <c r="F471" i="19"/>
  <c r="F481" i="19"/>
  <c r="F520" i="19"/>
  <c r="F571" i="19"/>
  <c r="F594" i="19"/>
  <c r="F614" i="19"/>
  <c r="F634" i="19"/>
  <c r="F37" i="23"/>
  <c r="G336" i="9"/>
  <c r="F443" i="9"/>
  <c r="F482" i="9"/>
  <c r="G352" i="19"/>
  <c r="F12" i="9"/>
  <c r="F15" i="9" s="1"/>
  <c r="F294" i="9"/>
  <c r="F304" i="9"/>
  <c r="F317" i="9"/>
  <c r="F327" i="9"/>
  <c r="F340" i="9"/>
  <c r="F435" i="9"/>
  <c r="F445" i="9"/>
  <c r="F458" i="9"/>
  <c r="F467" i="9"/>
  <c r="F484" i="9"/>
  <c r="F493" i="9"/>
  <c r="F581" i="9"/>
  <c r="F49" i="19"/>
  <c r="G235" i="19"/>
  <c r="G245" i="19"/>
  <c r="G255" i="19"/>
  <c r="G284" i="19"/>
  <c r="G293" i="19"/>
  <c r="G331" i="19"/>
  <c r="G341" i="19"/>
  <c r="G354" i="19"/>
  <c r="G364" i="19"/>
  <c r="G376" i="19"/>
  <c r="G396" i="19"/>
  <c r="G403" i="19" s="1"/>
  <c r="G407" i="19"/>
  <c r="G471" i="19"/>
  <c r="G520" i="19"/>
  <c r="G571" i="19"/>
  <c r="G581" i="19"/>
  <c r="G594" i="19"/>
  <c r="G604" i="19"/>
  <c r="G614" i="19"/>
  <c r="G634" i="19"/>
  <c r="G37" i="23"/>
  <c r="F611" i="19"/>
  <c r="F432" i="9"/>
  <c r="F490" i="9"/>
  <c r="G241" i="9"/>
  <c r="G337" i="9"/>
  <c r="G432" i="9"/>
  <c r="G442" i="9"/>
  <c r="G481" i="9"/>
  <c r="G487" i="9" s="1"/>
  <c r="G490" i="9"/>
  <c r="F433" i="9"/>
  <c r="G251" i="9"/>
  <c r="G491" i="9"/>
  <c r="F283" i="19"/>
  <c r="F291" i="19" s="1"/>
  <c r="F292" i="19"/>
  <c r="F375" i="19"/>
  <c r="F480" i="19"/>
  <c r="F13" i="9"/>
  <c r="G195" i="9"/>
  <c r="G244" i="9"/>
  <c r="G253" i="9"/>
  <c r="G294" i="9"/>
  <c r="G317" i="9"/>
  <c r="G340" i="9"/>
  <c r="G360" i="9"/>
  <c r="G435" i="9"/>
  <c r="G445" i="9"/>
  <c r="G458" i="9"/>
  <c r="G467" i="9"/>
  <c r="G484" i="9"/>
  <c r="G493" i="9"/>
  <c r="F50" i="19"/>
  <c r="F285" i="19"/>
  <c r="F294" i="19"/>
  <c r="F332" i="19"/>
  <c r="F342" i="19"/>
  <c r="F355" i="19"/>
  <c r="F365" i="19"/>
  <c r="F377" i="19"/>
  <c r="F397" i="19"/>
  <c r="F408" i="19"/>
  <c r="F472" i="19"/>
  <c r="F482" i="19"/>
  <c r="F495" i="19"/>
  <c r="F504" i="19"/>
  <c r="F615" i="19"/>
  <c r="F38" i="23"/>
  <c r="G615" i="19"/>
  <c r="G38" i="23"/>
  <c r="F318" i="9"/>
  <c r="F341" i="9"/>
  <c r="F436" i="9"/>
  <c r="F446" i="9"/>
  <c r="F459" i="9"/>
  <c r="F468" i="9"/>
  <c r="F485" i="9"/>
  <c r="G246" i="19"/>
  <c r="G285" i="19"/>
  <c r="G294" i="19"/>
  <c r="G332" i="19"/>
  <c r="G342" i="19"/>
  <c r="G355" i="19"/>
  <c r="G365" i="19"/>
  <c r="G377" i="19"/>
  <c r="G397" i="19"/>
  <c r="G408" i="19"/>
  <c r="G595" i="19"/>
  <c r="G245" i="9"/>
  <c r="G254" i="9"/>
  <c r="G341" i="9"/>
  <c r="G361" i="9"/>
  <c r="G436" i="9"/>
  <c r="G446" i="9"/>
  <c r="G459" i="9"/>
  <c r="G468" i="9"/>
  <c r="G485" i="9"/>
  <c r="F52" i="19"/>
  <c r="F286" i="19"/>
  <c r="F295" i="19"/>
  <c r="F333" i="19"/>
  <c r="F356" i="19"/>
  <c r="F378" i="19"/>
  <c r="F398" i="19"/>
  <c r="F473" i="19"/>
  <c r="F483" i="19"/>
  <c r="F496" i="19"/>
  <c r="F505" i="19"/>
  <c r="F616" i="19"/>
  <c r="F39" i="23"/>
  <c r="G236" i="19"/>
  <c r="G256" i="19" s="1"/>
  <c r="F447" i="9"/>
  <c r="F53" i="19"/>
  <c r="G237" i="19"/>
  <c r="G286" i="19"/>
  <c r="G333" i="19"/>
  <c r="G356" i="19"/>
  <c r="G39" i="23"/>
  <c r="F337" i="9"/>
  <c r="F442" i="9"/>
  <c r="F481" i="9"/>
  <c r="G250" i="9"/>
  <c r="F460" i="9"/>
  <c r="F573" i="9"/>
  <c r="F585" i="9" s="1"/>
  <c r="G246" i="9"/>
  <c r="G437" i="9"/>
  <c r="G460" i="9"/>
  <c r="F287" i="19"/>
  <c r="F474" i="19"/>
  <c r="F497" i="19"/>
  <c r="F607" i="19"/>
  <c r="F403" i="19" l="1"/>
  <c r="F465" i="9"/>
  <c r="G367" i="19"/>
  <c r="G344" i="19"/>
  <c r="F490" i="19"/>
  <c r="F503" i="19"/>
  <c r="F487" i="9"/>
  <c r="G346" i="9"/>
  <c r="F620" i="19"/>
  <c r="G365" i="9"/>
  <c r="G249" i="9"/>
  <c r="F367" i="19"/>
  <c r="G410" i="19"/>
  <c r="G291" i="19"/>
  <c r="F384" i="19"/>
  <c r="G465" i="9"/>
  <c r="F636" i="19"/>
  <c r="G605" i="19"/>
  <c r="F34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12" authorId="0" shapeId="0" xr:uid="{00000000-0006-0000-0300-000001000000}">
      <text>
        <r>
          <rPr>
            <b/>
            <sz val="9"/>
            <rFont val="Tahoma"/>
            <charset val="1"/>
          </rPr>
          <t>Daniele Westig:</t>
        </r>
        <r>
          <rPr>
            <sz val="9"/>
            <rFont val="Tahoma"/>
            <charset val="1"/>
          </rPr>
          <t xml:space="preserve">
comment 11 - see comment 5</t>
        </r>
      </text>
    </comment>
  </commentList>
</comments>
</file>

<file path=xl/sharedStrings.xml><?xml version="1.0" encoding="utf-8"?>
<sst xmlns="http://schemas.openxmlformats.org/spreadsheetml/2006/main" count="2466" uniqueCount="1708">
  <si>
    <t>Norway</t>
  </si>
  <si>
    <t>Italy</t>
  </si>
  <si>
    <t>Sweden</t>
  </si>
  <si>
    <t>Canada</t>
  </si>
  <si>
    <t>Index</t>
  </si>
  <si>
    <t>Tab 1: Harmonised Transparency Template</t>
  </si>
  <si>
    <t>Reporting in Domestic Currency</t>
  </si>
  <si>
    <t>[Please insert currency]</t>
  </si>
  <si>
    <t>Field Number</t>
  </si>
  <si>
    <t>[For completion]</t>
  </si>
  <si>
    <t>Nominal (mn)</t>
  </si>
  <si>
    <t>[Mark as ND1 if not relevant]</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</si>
  <si>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</si>
  <si>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</si>
  <si>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</si>
  <si>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</si>
  <si>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</si>
  <si>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</si>
  <si>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</si>
  <si>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</si>
  <si>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</si>
  <si>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</si>
  <si>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</si>
  <si>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</si>
  <si>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</si>
  <si>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</si>
  <si>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</si>
  <si>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</si>
  <si>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</si>
  <si>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</si>
  <si>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</si>
  <si>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</si>
  <si>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</si>
  <si>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</si>
  <si>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</si>
  <si>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</si>
  <si>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</si>
  <si>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</si>
  <si>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</si>
  <si>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</si>
  <si>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</si>
  <si>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</si>
  <si>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</si>
  <si>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</si>
  <si>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</si>
  <si>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</si>
  <si>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</si>
  <si>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</si>
  <si>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</si>
  <si>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</si>
  <si>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</si>
  <si>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</si>
  <si>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</si>
  <si>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</si>
  <si>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</si>
  <si>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</si>
  <si>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</si>
  <si>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</si>
  <si>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</si>
  <si>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</si>
  <si>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</si>
  <si>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</si>
  <si>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</si>
  <si>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</si>
  <si>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</si>
  <si>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</si>
  <si>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TBC at a country level</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</si>
  <si>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</si>
  <si>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</si>
  <si>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</si>
  <si>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</si>
  <si>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</si>
  <si>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</si>
  <si>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</si>
  <si>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</si>
  <si>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</si>
  <si>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</si>
  <si>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</si>
  <si>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</si>
  <si>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</si>
  <si>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</si>
  <si>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</si>
  <si>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</si>
  <si>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</si>
  <si>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</si>
  <si>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</si>
  <si>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</si>
  <si>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</si>
  <si>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</si>
  <si>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</si>
  <si>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</si>
  <si>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</si>
  <si>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</si>
  <si>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</si>
  <si>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</si>
  <si>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</si>
  <si>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</si>
  <si>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</si>
  <si>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</si>
  <si>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</si>
  <si>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</si>
  <si>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</si>
  <si>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</si>
  <si>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</si>
  <si>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</si>
  <si>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</si>
  <si>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</si>
  <si>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</si>
  <si>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</si>
  <si>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</si>
  <si>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</si>
  <si>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</si>
  <si>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</si>
  <si>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</si>
  <si>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</si>
  <si>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</si>
  <si>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</si>
  <si>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</si>
  <si>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</si>
  <si>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</si>
  <si>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</si>
  <si>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</si>
  <si>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</si>
  <si>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</si>
  <si>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</si>
  <si>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</si>
  <si>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</si>
  <si>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</si>
  <si>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</si>
  <si>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</si>
  <si>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</si>
  <si>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</si>
  <si>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</si>
  <si>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</si>
  <si>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</si>
  <si>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</si>
  <si>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</si>
  <si>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</si>
  <si>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</si>
  <si>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</si>
  <si>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</si>
  <si>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</si>
  <si>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</si>
  <si>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</si>
  <si>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</si>
  <si>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</si>
  <si>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</si>
  <si>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</si>
  <si>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</si>
  <si>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</si>
  <si>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</si>
  <si>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</si>
  <si>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</si>
  <si>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</si>
  <si>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</si>
  <si>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</si>
  <si>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</si>
  <si>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</si>
  <si>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</si>
  <si>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</si>
  <si>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</si>
  <si>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</si>
  <si>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</si>
  <si>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</si>
  <si>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</si>
  <si>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</si>
  <si>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</si>
  <si>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</si>
  <si>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</si>
  <si>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</si>
  <si>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</si>
  <si>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</si>
  <si>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</si>
  <si>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</si>
  <si>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</si>
  <si>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</si>
  <si>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</si>
  <si>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</si>
  <si>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</si>
  <si>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</si>
  <si>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</si>
  <si>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</si>
  <si>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</si>
  <si>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</si>
  <si>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</si>
  <si>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</si>
  <si>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</si>
  <si>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</si>
  <si>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</si>
  <si>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</si>
  <si>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</si>
  <si>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</si>
  <si>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</si>
  <si>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</si>
  <si>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</si>
  <si>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</si>
  <si>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</si>
  <si>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</si>
  <si>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</si>
  <si>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</si>
  <si>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</si>
  <si>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</si>
  <si>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</si>
  <si>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</si>
  <si>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</si>
  <si>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</si>
  <si>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</si>
  <si>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</si>
  <si>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</si>
  <si>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</si>
  <si>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</si>
  <si>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</si>
  <si>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</si>
  <si>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</si>
  <si>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</si>
  <si>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</si>
  <si>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</si>
  <si>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</si>
  <si>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</si>
  <si>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</si>
  <si>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</si>
  <si>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</si>
  <si>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</si>
  <si>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</si>
  <si>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</si>
  <si>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</si>
  <si>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</si>
  <si>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</si>
  <si>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</si>
  <si>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</si>
  <si>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</si>
  <si>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</si>
  <si>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</si>
  <si>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</si>
  <si>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</si>
  <si>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</si>
  <si>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</si>
  <si>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</si>
  <si>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</si>
  <si>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</si>
  <si>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</si>
  <si>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</si>
  <si>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</si>
  <si>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</si>
  <si>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</si>
  <si>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</si>
  <si>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</si>
  <si>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</si>
  <si>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</si>
  <si>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</si>
  <si>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</si>
  <si>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</si>
  <si>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</si>
  <si>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</si>
  <si>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</si>
  <si>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</si>
  <si>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</si>
  <si>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</si>
  <si>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</si>
  <si>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</si>
  <si>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</si>
  <si>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</si>
  <si>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</si>
  <si>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</si>
  <si>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</si>
  <si>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</si>
  <si>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</si>
  <si>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</si>
  <si>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</si>
  <si>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</si>
  <si>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</si>
  <si>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</si>
  <si>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</si>
  <si>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</si>
  <si>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</si>
  <si>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</si>
  <si>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</si>
  <si>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</si>
  <si>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</si>
  <si>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</si>
  <si>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</si>
  <si>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</si>
  <si>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</si>
  <si>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</si>
  <si>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</si>
  <si>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</si>
  <si>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5. Breakdown by regions of main country of origin</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</si>
  <si>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</si>
  <si>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</si>
  <si>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</si>
  <si>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</si>
  <si>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</si>
  <si>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</si>
  <si>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</si>
  <si>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</si>
  <si>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</si>
  <si>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</si>
  <si>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</si>
  <si>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</si>
  <si>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</si>
  <si>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</si>
  <si>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</si>
  <si>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</si>
  <si>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</si>
  <si>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</si>
  <si>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</si>
  <si>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</si>
  <si>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</si>
  <si>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</si>
  <si>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</si>
  <si>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</si>
  <si>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</si>
  <si>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</si>
  <si>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</si>
  <si>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</si>
  <si>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</si>
  <si>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</si>
  <si>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</si>
  <si>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</si>
  <si>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</si>
  <si>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</si>
  <si>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</si>
  <si>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</si>
  <si>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</si>
  <si>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</si>
  <si>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</si>
  <si>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</si>
  <si>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</si>
  <si>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</si>
  <si>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</si>
  <si>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</si>
  <si>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</si>
  <si>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</si>
  <si>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</si>
  <si>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</si>
  <si>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</si>
  <si>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</si>
  <si>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</si>
  <si>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</si>
  <si>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</si>
  <si>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</si>
  <si>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</si>
  <si>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</si>
  <si>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</si>
  <si>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</si>
  <si>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</si>
  <si>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</si>
  <si>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</si>
  <si>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</si>
  <si>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</si>
  <si>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</si>
  <si>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</si>
  <si>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</si>
  <si>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</si>
  <si>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</si>
  <si>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</si>
  <si>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</si>
  <si>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</si>
  <si>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</si>
  <si>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</si>
  <si>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</si>
  <si>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</si>
  <si>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</si>
  <si>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</si>
  <si>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</si>
  <si>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</si>
  <si>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</si>
  <si>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</si>
  <si>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</si>
  <si>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</si>
  <si>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</si>
  <si>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</si>
  <si>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</si>
  <si>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</si>
  <si>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</si>
  <si>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</si>
  <si>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</si>
  <si>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</si>
  <si>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</si>
  <si>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</si>
  <si>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</si>
  <si>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</si>
  <si>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</si>
  <si>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</si>
  <si>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</si>
  <si>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</si>
  <si>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</si>
  <si>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</si>
  <si>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</si>
  <si>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</si>
  <si>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</si>
  <si>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</si>
  <si>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</si>
  <si>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</si>
  <si>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</si>
  <si>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</si>
  <si>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</si>
  <si>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</si>
  <si>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</si>
  <si>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</si>
  <si>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</si>
  <si>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</si>
  <si>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</si>
  <si>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</si>
  <si>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</si>
  <si>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</si>
  <si>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</si>
  <si>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</si>
  <si>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</si>
  <si>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</si>
  <si>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</si>
  <si>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</si>
  <si>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</si>
  <si>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</si>
  <si>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</si>
  <si>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</si>
  <si>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</si>
  <si>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</si>
  <si>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</si>
  <si>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</si>
  <si>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</si>
  <si>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</si>
  <si>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</si>
  <si>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</si>
  <si>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</si>
  <si>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</si>
  <si>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</si>
  <si>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</si>
  <si>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</si>
  <si>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</si>
  <si>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</si>
  <si>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</si>
  <si>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</si>
  <si>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</si>
  <si>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</si>
  <si>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</si>
  <si>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</si>
  <si>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</si>
  <si>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</si>
  <si>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</si>
  <si>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</si>
  <si>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</si>
  <si>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</si>
  <si>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</si>
  <si>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</si>
  <si>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</si>
  <si>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</si>
  <si>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</si>
  <si>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</si>
  <si>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</si>
  <si>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</si>
  <si>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</si>
  <si>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</si>
  <si>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</si>
  <si>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</si>
  <si>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</si>
  <si>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</si>
  <si>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</si>
  <si>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</si>
  <si>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</si>
  <si>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</si>
  <si>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</si>
  <si>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</si>
  <si>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</si>
  <si>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</si>
  <si>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</si>
  <si>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</si>
  <si>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</si>
  <si>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</si>
  <si>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</si>
  <si>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</si>
  <si>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</si>
  <si>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</si>
  <si>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</si>
  <si>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</si>
  <si>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</si>
  <si>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</si>
  <si>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</si>
  <si>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</si>
  <si>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</si>
  <si>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</si>
  <si>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</si>
  <si>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</si>
  <si>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</si>
  <si>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</si>
  <si>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</si>
  <si>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</si>
  <si>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</si>
  <si>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</si>
  <si>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</si>
  <si>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</si>
  <si>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</si>
  <si>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</si>
  <si>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</si>
  <si>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</si>
  <si>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</si>
  <si>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</si>
  <si>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</si>
  <si>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</si>
  <si>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</si>
  <si>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</si>
  <si>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</si>
  <si>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</si>
  <si>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</si>
  <si>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</si>
  <si>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</si>
  <si>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</si>
  <si>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</si>
  <si>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</si>
  <si>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</si>
  <si>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</si>
  <si>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</si>
  <si>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</si>
  <si>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</si>
  <si>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</si>
  <si>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</si>
  <si>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</si>
  <si>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</si>
  <si>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</si>
  <si>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</si>
  <si>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</si>
  <si>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</si>
  <si>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</si>
  <si>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</si>
  <si>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</si>
  <si>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</si>
  <si>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</si>
  <si>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</si>
  <si>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</si>
  <si>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</si>
  <si>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</si>
  <si>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</si>
  <si>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</si>
  <si>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</si>
  <si>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</si>
  <si>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</si>
  <si>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</si>
  <si>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</si>
  <si>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</si>
  <si>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</si>
  <si>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</si>
  <si>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</si>
  <si>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</si>
  <si>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</si>
  <si>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</si>
  <si>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</si>
  <si>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</si>
  <si>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</si>
  <si>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</si>
  <si>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</si>
  <si>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</si>
  <si>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</si>
  <si>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</si>
  <si>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</si>
  <si>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</si>
  <si>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</si>
  <si>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</si>
  <si>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</si>
  <si>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</si>
  <si>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</si>
  <si>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</si>
  <si>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</si>
  <si>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</si>
  <si>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</si>
  <si>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</si>
  <si>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</si>
  <si>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</si>
  <si>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</si>
  <si>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</si>
  <si>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</si>
  <si>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</si>
  <si>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</si>
  <si>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</si>
  <si>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</si>
  <si>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</si>
  <si>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</si>
  <si>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</si>
  <si>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</si>
  <si>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</si>
  <si>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</si>
  <si>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</si>
  <si>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</si>
  <si>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</si>
  <si>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</si>
  <si>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</si>
  <si>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</si>
  <si>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</si>
  <si>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</si>
  <si>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</si>
  <si>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</si>
  <si>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</si>
  <si>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</si>
  <si>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</si>
  <si>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</si>
  <si>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</si>
  <si>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</si>
  <si>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</si>
  <si>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</si>
  <si>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</si>
  <si>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</si>
  <si>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</si>
  <si>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</si>
  <si>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</si>
  <si>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</si>
  <si>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</si>
  <si>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</si>
  <si>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</si>
  <si>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</si>
  <si>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</si>
  <si>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</si>
  <si>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</si>
  <si>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</si>
  <si>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</si>
  <si>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</si>
  <si>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</si>
  <si>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</si>
  <si>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</si>
  <si>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</si>
  <si>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</si>
  <si>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</si>
  <si>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</si>
  <si>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</si>
  <si>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</si>
  <si>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</si>
  <si>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</si>
  <si>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</si>
  <si>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</si>
  <si>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</si>
  <si>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</si>
  <si>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</si>
  <si>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</si>
  <si>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</si>
  <si>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</si>
  <si>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</si>
  <si>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</si>
  <si>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</si>
  <si>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</si>
  <si>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</si>
  <si>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</si>
  <si>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</si>
  <si>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</si>
  <si>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</si>
  <si>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</si>
  <si>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</si>
  <si>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</si>
  <si>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</si>
  <si>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</si>
  <si>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</si>
  <si>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</si>
  <si>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</si>
  <si>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</si>
  <si>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</si>
  <si>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EEMI eligible  loans</t>
  </si>
  <si>
    <t>Total sustainable loans</t>
  </si>
  <si>
    <t>New Buidling</t>
  </si>
  <si>
    <t>Existing bulding</t>
  </si>
  <si>
    <t>no data</t>
  </si>
  <si>
    <t>House, detached or semi-detached</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</si>
  <si>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</si>
  <si>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</si>
  <si>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</si>
  <si>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</si>
  <si>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</si>
  <si>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</si>
  <si>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</si>
  <si>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</si>
  <si>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</si>
  <si>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</si>
  <si>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</si>
  <si>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</si>
  <si>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</si>
  <si>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</si>
  <si>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</si>
  <si>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</si>
  <si>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</si>
  <si>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</si>
  <si>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</si>
  <si>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</si>
  <si>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</si>
  <si>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</si>
  <si>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</si>
  <si>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</si>
  <si>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</si>
  <si>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</si>
  <si>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</si>
  <si>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</si>
  <si>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</si>
  <si>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</si>
  <si>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</si>
  <si>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</si>
  <si>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</si>
  <si>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</si>
  <si>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</si>
  <si>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</si>
  <si>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</si>
  <si>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</si>
  <si>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</si>
  <si>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</si>
  <si>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</si>
  <si>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</si>
  <si>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</si>
  <si>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</si>
  <si>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</si>
  <si>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</si>
  <si>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</si>
  <si>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</si>
  <si>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</si>
  <si>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</si>
  <si>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</si>
  <si>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</si>
  <si>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</si>
  <si>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</si>
  <si>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</si>
  <si>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</si>
  <si>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</si>
  <si>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</si>
  <si>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</si>
  <si>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</si>
  <si>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</si>
  <si>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</si>
  <si>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</si>
  <si>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</si>
  <si>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</si>
  <si>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</si>
  <si>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</si>
  <si>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</si>
  <si>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</si>
  <si>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</si>
  <si>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</si>
  <si>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</si>
  <si>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</si>
  <si>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</si>
  <si>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</si>
  <si>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</si>
  <si>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</si>
  <si>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</si>
  <si>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</si>
  <si>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</si>
  <si>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</si>
  <si>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</si>
  <si>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</si>
  <si>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</si>
  <si>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</si>
  <si>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</si>
  <si>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</si>
  <si>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</si>
  <si>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</si>
  <si>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</si>
  <si>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</si>
  <si>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</si>
  <si>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</si>
  <si>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</si>
  <si>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</si>
  <si>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</si>
  <si>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</si>
  <si>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</si>
  <si>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</si>
  <si>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</si>
  <si>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</si>
  <si>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</si>
  <si>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</si>
  <si>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</si>
  <si>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</si>
  <si>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</si>
  <si>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</si>
  <si>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</si>
  <si>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</si>
  <si>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</si>
  <si>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</si>
  <si>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</si>
  <si>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</si>
  <si>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</si>
  <si>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</si>
  <si>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</si>
  <si>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</si>
  <si>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</si>
  <si>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</si>
  <si>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</si>
  <si>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</si>
  <si>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</si>
  <si>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</si>
  <si>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</si>
  <si>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</si>
  <si>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</si>
  <si>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</si>
  <si>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</si>
  <si>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</si>
  <si>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</si>
  <si>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</si>
  <si>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</si>
  <si>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</si>
  <si>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</si>
  <si>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</si>
  <si>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</si>
  <si>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</si>
  <si>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</si>
  <si>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</si>
  <si>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</si>
  <si>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</si>
  <si>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</si>
  <si>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</si>
  <si>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</si>
  <si>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</si>
  <si>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</si>
  <si>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</si>
  <si>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</si>
  <si>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</si>
  <si>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</si>
  <si>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</si>
  <si>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</si>
  <si>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</si>
  <si>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</si>
  <si>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</si>
  <si>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</si>
  <si>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</si>
  <si>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</si>
  <si>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</si>
  <si>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</si>
  <si>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</si>
  <si>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</si>
  <si>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</si>
  <si>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</si>
  <si>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</si>
  <si>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</si>
  <si>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</si>
  <si>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</si>
  <si>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</si>
  <si>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</si>
  <si>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</si>
  <si>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</si>
  <si>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</si>
  <si>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</si>
  <si>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</si>
  <si>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</si>
  <si>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</si>
  <si>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</si>
  <si>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</si>
  <si>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</si>
  <si>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</si>
  <si>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</si>
  <si>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</si>
  <si>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</si>
  <si>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</si>
  <si>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</si>
  <si>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</si>
  <si>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</si>
  <si>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</si>
  <si>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</si>
  <si>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</si>
  <si>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</si>
  <si>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</si>
  <si>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</si>
  <si>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</si>
  <si>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</si>
  <si>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</si>
  <si>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</si>
  <si>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</si>
  <si>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</si>
  <si>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</si>
  <si>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</si>
  <si>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</si>
  <si>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</si>
  <si>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</si>
  <si>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</si>
  <si>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</si>
  <si>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</si>
  <si>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</si>
  <si>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</si>
  <si>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</si>
  <si>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</si>
  <si>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</si>
  <si>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</si>
  <si>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</si>
  <si>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</si>
  <si>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</si>
  <si>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</si>
  <si>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</si>
  <si>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</si>
  <si>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</si>
  <si>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</si>
  <si>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</si>
  <si>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</si>
  <si>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</si>
  <si>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</si>
  <si>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</si>
  <si>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</si>
  <si>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</si>
  <si>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</si>
  <si>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</si>
  <si>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</si>
  <si>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</si>
  <si>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</si>
  <si>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</si>
  <si>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</si>
  <si>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</si>
  <si>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</si>
  <si>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</si>
  <si>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</si>
  <si>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</si>
  <si>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</si>
  <si>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</si>
  <si>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</si>
  <si>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</si>
  <si>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</si>
  <si>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</si>
  <si>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</si>
  <si>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</si>
  <si>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</si>
  <si>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</si>
  <si>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</si>
  <si>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</si>
  <si>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</si>
  <si>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</si>
  <si>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</si>
  <si>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</si>
  <si>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</si>
  <si>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</si>
  <si>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</si>
  <si>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</si>
  <si>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</si>
  <si>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</si>
  <si>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</si>
  <si>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</si>
  <si>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</si>
  <si>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</si>
  <si>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</si>
  <si>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</si>
  <si>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</si>
  <si>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</si>
  <si>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</si>
  <si>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</si>
  <si>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</si>
  <si>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</si>
  <si>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</si>
  <si>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</si>
  <si>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</si>
  <si>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</si>
  <si>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</si>
  <si>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</si>
  <si>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</si>
  <si>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</si>
  <si>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</si>
  <si>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</si>
  <si>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</si>
  <si>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</si>
  <si>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</si>
  <si>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</si>
  <si>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</si>
  <si>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</si>
  <si>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</si>
  <si>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</si>
  <si>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</si>
  <si>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</si>
  <si>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</si>
  <si>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</si>
  <si>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</si>
  <si>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</si>
  <si>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</si>
  <si>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</si>
  <si>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</si>
  <si>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</si>
  <si>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</si>
  <si>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</si>
  <si>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</si>
  <si>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</si>
  <si>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</si>
  <si>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</si>
  <si>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</si>
  <si>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</si>
  <si>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</si>
  <si>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</si>
  <si>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</si>
  <si>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</si>
  <si>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</si>
  <si>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</si>
  <si>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</si>
  <si>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</si>
  <si>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</si>
  <si>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</si>
  <si>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</si>
  <si>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</si>
  <si>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</si>
  <si>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</si>
  <si>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</si>
  <si>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</si>
  <si>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</si>
  <si>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</si>
  <si>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</si>
  <si>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</si>
  <si>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</si>
  <si>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</si>
  <si>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</si>
  <si>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</si>
  <si>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</si>
  <si>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</si>
  <si>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</si>
  <si>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</si>
  <si>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</si>
  <si>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</si>
  <si>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</si>
  <si>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</si>
  <si>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</si>
  <si>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</si>
  <si>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</si>
  <si>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</si>
  <si>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</si>
  <si>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</si>
  <si>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</si>
  <si>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</si>
  <si>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</si>
  <si>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</si>
  <si>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</si>
  <si>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</si>
  <si>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</si>
  <si>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</si>
  <si>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</si>
  <si>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</si>
  <si>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</si>
  <si>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</si>
  <si>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</si>
  <si>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</si>
  <si>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</si>
  <si>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</si>
  <si>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</si>
  <si>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</si>
  <si>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</si>
  <si>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</si>
  <si>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</si>
  <si>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</si>
  <si>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</si>
  <si>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</si>
  <si>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</si>
  <si>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</si>
  <si>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</si>
  <si>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</si>
  <si>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</si>
  <si>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</si>
  <si>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</si>
  <si>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</si>
  <si>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</si>
  <si>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</si>
  <si>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</si>
  <si>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</si>
  <si>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</si>
  <si>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</si>
  <si>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</si>
  <si>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</si>
  <si>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</si>
  <si>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</si>
  <si>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</si>
  <si>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</si>
  <si>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</si>
  <si>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</si>
  <si>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</si>
  <si>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</si>
  <si>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</si>
  <si>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</si>
  <si>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</si>
  <si>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</si>
  <si>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</si>
  <si>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</si>
  <si>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</si>
  <si>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</si>
  <si>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</si>
  <si>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</si>
  <si>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</si>
  <si>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</si>
  <si>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</si>
  <si>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</si>
  <si>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</si>
  <si>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</si>
  <si>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</si>
  <si>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</si>
  <si>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</si>
  <si>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</si>
  <si>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</si>
  <si>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</si>
  <si>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</si>
  <si>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</si>
  <si>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</si>
  <si>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</si>
  <si>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</si>
  <si>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</si>
  <si>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</si>
  <si>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</si>
  <si>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</si>
  <si>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</si>
  <si>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</si>
  <si>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</si>
  <si>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</si>
  <si>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</si>
  <si>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</si>
  <si>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</si>
  <si>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</si>
  <si>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</si>
  <si>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</si>
  <si>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</si>
  <si>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</si>
  <si>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</si>
  <si>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</si>
  <si>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</si>
  <si>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</si>
  <si>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</si>
  <si>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</si>
  <si>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</si>
  <si>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</si>
  <si>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</si>
  <si>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</si>
  <si>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</si>
  <si>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</si>
  <si>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</si>
  <si>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</si>
  <si>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</si>
  <si>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</si>
  <si>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</si>
  <si>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</si>
  <si>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</si>
  <si>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</si>
  <si>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</si>
  <si>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</si>
  <si>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</si>
  <si>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</si>
  <si>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</si>
  <si>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</si>
  <si>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</si>
  <si>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</si>
  <si>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</si>
  <si>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</si>
  <si>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</si>
  <si>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</si>
  <si>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</si>
  <si>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</si>
  <si>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</si>
  <si>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</si>
  <si>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</si>
  <si>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</si>
  <si>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</si>
  <si>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</si>
  <si>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</si>
  <si>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</si>
  <si>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</si>
  <si>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</si>
  <si>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</si>
  <si>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</si>
  <si>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</si>
  <si>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</si>
  <si>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</si>
  <si>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</si>
  <si>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</si>
  <si>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</si>
  <si>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</si>
  <si>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</si>
  <si>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</si>
  <si>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</si>
  <si>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</si>
  <si>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</si>
  <si>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</si>
  <si>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</si>
  <si>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</si>
  <si>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</si>
  <si>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</si>
  <si>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</si>
  <si>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</si>
  <si>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</si>
  <si>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</si>
  <si>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</si>
  <si>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</si>
  <si>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</si>
  <si>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</si>
  <si>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</si>
  <si>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</si>
  <si>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</si>
  <si>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</si>
  <si>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</si>
  <si>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</si>
  <si>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</si>
  <si>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</si>
  <si>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</si>
  <si>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</si>
  <si>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</si>
  <si>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</si>
  <si>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</si>
  <si>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</si>
  <si>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</si>
  <si>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</si>
  <si>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</si>
  <si>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</si>
  <si>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</si>
  <si>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</si>
  <si>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</si>
  <si>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</si>
  <si>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</si>
  <si>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</si>
  <si>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</si>
  <si>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</si>
  <si>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</si>
  <si>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</si>
  <si>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</si>
  <si>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</si>
  <si>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</si>
  <si>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</si>
  <si>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</si>
  <si>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</si>
  <si>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</si>
  <si>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</si>
  <si>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</si>
  <si>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</si>
  <si>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</si>
  <si>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</si>
  <si>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</si>
  <si>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</si>
  <si>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</si>
  <si>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</si>
  <si>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</si>
  <si>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</si>
  <si>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</si>
  <si>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</si>
  <si>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</si>
  <si>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</si>
  <si>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</si>
  <si>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</si>
  <si>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</si>
  <si>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</si>
  <si>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</si>
  <si>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</si>
  <si>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</si>
  <si>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</si>
  <si>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</si>
  <si>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</si>
  <si>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</si>
  <si>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</si>
  <si>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</si>
  <si>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</si>
  <si>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</si>
  <si>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</si>
  <si>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</si>
  <si>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</si>
  <si>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</si>
  <si>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</si>
  <si>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</si>
  <si>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</si>
  <si>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</si>
  <si>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</si>
  <si>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</si>
  <si>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</si>
  <si>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</si>
  <si>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rFont val="Calibri"/>
        <family val="2"/>
        <scheme val="minor"/>
      </rPr>
      <t>or potential consumer ("</t>
    </r>
    <r>
      <rPr>
        <b/>
        <sz val="13"/>
        <rFont val="Calibri"/>
        <family val="2"/>
        <scheme val="minor"/>
      </rPr>
      <t>Consumer</t>
    </r>
    <r>
      <rPr>
        <sz val="13"/>
        <rFont val="Calibri"/>
        <family val="2"/>
        <scheme val="minor"/>
      </rPr>
      <t>"), investor ("</t>
    </r>
    <r>
      <rPr>
        <b/>
        <sz val="13"/>
        <rFont val="Calibri"/>
        <family val="2"/>
        <scheme val="minor"/>
      </rPr>
      <t>Investor</t>
    </r>
    <r>
      <rPr>
        <sz val="13"/>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</si>
  <si>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</si>
  <si>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</si>
  <si>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</si>
  <si>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rFont val="Calibri"/>
        <family val="2"/>
        <scheme val="minor"/>
      </rPr>
      <t>(www.energy-efficient-mortgage-label.org</t>
    </r>
    <r>
      <rPr>
        <sz val="13"/>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</si>
  <si>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</si>
  <si>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</si>
  <si>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</si>
  <si>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</si>
  <si>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</si>
  <si>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</si>
  <si>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</si>
  <si>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</si>
  <si>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</si>
  <si>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</si>
  <si>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</si>
  <si>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</si>
  <si>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</si>
  <si>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</si>
  <si>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</si>
  <si>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</si>
  <si>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</si>
  <si>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</si>
  <si>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</si>
  <si>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</si>
  <si>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</si>
  <si>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</si>
  <si>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</si>
  <si>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</si>
  <si>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</si>
  <si>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</si>
  <si>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</si>
  <si>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</si>
  <si>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</si>
  <si>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</si>
  <si>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</si>
  <si>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</si>
  <si>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</si>
  <si>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</si>
  <si>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</si>
  <si>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</si>
  <si>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</si>
  <si>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</si>
  <si>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</si>
  <si>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</si>
  <si>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</si>
  <si>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</si>
  <si>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</si>
  <si>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</si>
  <si>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</si>
  <si>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</si>
  <si>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</si>
  <si>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</si>
  <si>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</si>
  <si>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</si>
  <si>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</si>
  <si>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</si>
  <si>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</si>
  <si>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</si>
  <si>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</si>
  <si>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</si>
  <si>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</si>
  <si>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</si>
  <si>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</si>
  <si>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</si>
  <si>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</si>
  <si>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</si>
  <si>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</si>
  <si>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</si>
  <si>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</si>
  <si>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</si>
  <si>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</si>
  <si>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</si>
  <si>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</si>
  <si>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</si>
  <si>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</si>
  <si>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</si>
  <si>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</si>
  <si>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</si>
  <si>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</si>
  <si>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</si>
  <si>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</si>
  <si>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</si>
  <si>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</si>
  <si>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</si>
  <si>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</si>
  <si>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</si>
  <si>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</si>
  <si>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</si>
  <si>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</si>
  <si>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</si>
  <si>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</si>
  <si>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</si>
  <si>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</si>
  <si>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</si>
  <si>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</si>
  <si>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</si>
  <si>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</si>
  <si>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</si>
  <si>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</si>
  <si>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</si>
  <si>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</si>
  <si>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</si>
  <si>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</si>
  <si>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</si>
  <si>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</si>
  <si>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</si>
  <si>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</si>
  <si>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</si>
  <si>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</si>
  <si>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</si>
  <si>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</si>
  <si>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</si>
  <si>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</si>
  <si>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</si>
  <si>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</si>
  <si>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</si>
  <si>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</si>
  <si>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</si>
  <si>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</si>
  <si>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</si>
  <si>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</si>
  <si>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</si>
  <si>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</si>
  <si>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</si>
  <si>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</si>
  <si>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</si>
  <si>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</si>
  <si>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</si>
  <si>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</si>
  <si>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</si>
  <si>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</si>
  <si>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</si>
  <si>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</si>
  <si>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</si>
  <si>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</si>
  <si>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</si>
  <si>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</si>
  <si>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</si>
  <si>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</si>
  <si>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</si>
  <si>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</si>
  <si>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</si>
  <si>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</si>
  <si>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</si>
  <si>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</si>
  <si>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</si>
  <si>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</si>
  <si>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</si>
  <si>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</si>
  <si>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</si>
  <si>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</si>
  <si>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</si>
  <si>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</si>
  <si>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</si>
  <si>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</si>
  <si>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</si>
  <si>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</si>
  <si>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</si>
  <si>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</si>
  <si>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</si>
  <si>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</si>
  <si>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</si>
  <si>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</si>
  <si>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</si>
  <si>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</si>
  <si>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</si>
  <si>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</si>
  <si>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</si>
  <si>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</si>
  <si>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</si>
  <si>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</si>
  <si>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</si>
  <si>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</si>
  <si>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</si>
  <si>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</si>
  <si>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</si>
  <si>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</si>
  <si>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</si>
  <si>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</si>
  <si>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</si>
  <si>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</si>
  <si>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</si>
  <si>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</si>
  <si>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</si>
  <si>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</si>
  <si>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</si>
  <si>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</si>
  <si>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</si>
  <si>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</si>
  <si>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</si>
  <si>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</si>
  <si>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</si>
  <si>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</si>
  <si>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</si>
  <si>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</si>
  <si>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</si>
  <si>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</si>
  <si>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</si>
  <si>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</si>
  <si>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</si>
  <si>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</si>
  <si>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</si>
  <si>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</si>
  <si>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</si>
  <si>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</si>
  <si>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</si>
  <si>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</si>
  <si>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</si>
  <si>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</si>
  <si>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</si>
  <si>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</si>
  <si>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</si>
  <si>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</si>
  <si>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</si>
  <si>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</si>
  <si>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</si>
  <si>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</si>
  <si>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</si>
  <si>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</si>
  <si>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</si>
  <si>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</si>
  <si>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</si>
  <si>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</si>
  <si>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</si>
  <si>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</si>
  <si>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</si>
  <si>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</si>
  <si>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</si>
  <si>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</si>
  <si>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</si>
  <si>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</si>
  <si>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</si>
  <si>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</si>
  <si>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</si>
  <si>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</si>
  <si>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</si>
  <si>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</si>
  <si>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</si>
  <si>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</si>
  <si>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</si>
  <si>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</si>
  <si>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</si>
  <si>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</si>
  <si>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</si>
  <si>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</si>
  <si>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</si>
  <si>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</si>
  <si>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</si>
  <si>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</si>
  <si>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</si>
  <si>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</si>
  <si>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</si>
  <si>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</si>
  <si>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</si>
  <si>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</si>
  <si>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</si>
  <si>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</si>
  <si>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</si>
  <si>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</si>
  <si>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</si>
  <si>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</si>
  <si>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</si>
  <si>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</si>
  <si>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</si>
  <si>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</si>
  <si>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</si>
  <si>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</si>
  <si>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</si>
  <si>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</si>
  <si>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</si>
  <si>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</si>
  <si>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</si>
  <si>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</si>
  <si>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</si>
  <si>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</si>
  <si>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</si>
  <si>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</si>
  <si>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</si>
  <si>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</si>
  <si>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</si>
  <si>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</si>
  <si>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</si>
  <si>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</si>
  <si>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</si>
  <si>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</si>
  <si>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</si>
  <si>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</si>
  <si>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</si>
  <si>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</si>
  <si>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</si>
  <si>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</si>
  <si>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</si>
  <si>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</si>
  <si>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</si>
  <si>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</si>
  <si>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</si>
  <si>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</si>
  <si>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</si>
  <si>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</si>
  <si>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</si>
  <si>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</si>
  <si>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</si>
  <si>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</si>
  <si>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</si>
  <si>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</si>
  <si>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</si>
  <si>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</si>
  <si>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</si>
  <si>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</si>
  <si>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</si>
  <si>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</si>
  <si>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</si>
  <si>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</si>
  <si>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</si>
  <si>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</si>
  <si>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</si>
  <si>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</si>
  <si>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</si>
  <si>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</si>
  <si>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</si>
  <si>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</si>
  <si>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</si>
  <si>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</si>
  <si>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</si>
  <si>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</si>
  <si>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</si>
  <si>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</si>
  <si>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</si>
  <si>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</si>
  <si>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</si>
  <si>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</si>
  <si>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</si>
  <si>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</si>
  <si>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o/w acquistion and ownership of  buildings</t>
  </si>
  <si>
    <r>
      <t xml:space="preserve">2. Loan flow based on Taxonomy compliant buildings </t>
    </r>
    <r>
      <rPr>
        <b/>
        <sz val="9"/>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</si>
  <si>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</si>
  <si>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</si>
  <si>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</si>
  <si>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</si>
  <si>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</si>
  <si>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</si>
  <si>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</si>
  <si>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</si>
  <si>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</si>
  <si>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1.  Level of compliance with Taxonomy</t>
  </si>
  <si>
    <t>Do No Significant Harm (DNSH)</t>
  </si>
  <si>
    <t>Minimum social safeguards</t>
  </si>
  <si>
    <t>% Nominal (mn) to EEM Labelled Products</t>
  </si>
  <si>
    <t>% No. of Loans to EEM Labelled Products</t>
  </si>
  <si>
    <t>1. Taxonomy Criteria</t>
  </si>
  <si>
    <t>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</si>
  <si>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</si>
  <si>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</si>
  <si>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</si>
  <si>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</si>
  <si>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</si>
  <si>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</si>
  <si>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</si>
  <si>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</si>
  <si>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</si>
  <si>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</si>
  <si>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</si>
  <si>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</si>
  <si>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</si>
  <si>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</si>
  <si>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</si>
  <si>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</si>
  <si>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</si>
  <si>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</si>
  <si>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</si>
  <si>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</si>
  <si>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</si>
  <si>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</si>
  <si>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2024 Version</t>
  </si>
  <si>
    <t>Property developers / Building under construction</t>
  </si>
  <si>
    <t>EEM HDT 2024</t>
  </si>
  <si>
    <r>
      <t xml:space="preserve">20. CO2 emission - by dwelling type </t>
    </r>
    <r>
      <rPr>
        <b/>
        <sz val="10"/>
        <rFont val="Calibri"/>
        <family val="2"/>
        <scheme val="minor"/>
      </rPr>
      <t xml:space="preserve">- </t>
    </r>
    <r>
      <rPr>
        <b/>
        <i/>
        <sz val="10"/>
        <rFont val="Calibri"/>
        <family val="2"/>
        <scheme val="minor"/>
      </rPr>
      <t>as per national availability</t>
    </r>
  </si>
  <si>
    <r>
      <t xml:space="preserve">29. CO2 emission related to CRE </t>
    </r>
    <r>
      <rPr>
        <b/>
        <i/>
        <sz val="10"/>
        <rFont val="Calibri"/>
        <family val="2"/>
        <scheme val="minor"/>
      </rPr>
      <t>- as per national availability</t>
    </r>
  </si>
  <si>
    <t>Indication of proxy usage for ESG-related data (indicator, methodology, timing, share of proxy usage for single indicators etc.)</t>
  </si>
  <si>
    <t>Confidential information</t>
  </si>
  <si>
    <t>ND4</t>
  </si>
  <si>
    <t>Worksheet A1. EEM General Mortgage Assets</t>
  </si>
  <si>
    <t>Worksheet B1. EEM Sust. Mortgage Assets</t>
  </si>
  <si>
    <t>Worksheet C. EEM Harmonised Glossary</t>
  </si>
  <si>
    <t>Worksheet D1. Optional EEM Taxonomy C</t>
  </si>
  <si>
    <t>Euro</t>
  </si>
  <si>
    <t>House &gt; 50% / Shop</t>
  </si>
  <si>
    <t>Office Space</t>
  </si>
  <si>
    <t>10 largest exposures</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</si>
  <si>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</si>
  <si>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</si>
  <si>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</si>
  <si>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</si>
  <si>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</si>
  <si>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</si>
  <si>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</si>
  <si>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</si>
  <si>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</si>
  <si>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</si>
  <si>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</si>
  <si>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</si>
  <si>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</si>
  <si>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</si>
  <si>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</si>
  <si>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</si>
  <si>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</si>
  <si>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</si>
  <si>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</si>
  <si>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</si>
  <si>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</si>
  <si>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</si>
  <si>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</si>
  <si>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</si>
  <si>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</si>
  <si>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</si>
  <si>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</si>
  <si>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</si>
  <si>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</si>
  <si>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</si>
  <si>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</si>
  <si>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</si>
  <si>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</si>
  <si>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</si>
  <si>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</si>
  <si>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</si>
  <si>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</si>
  <si>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</si>
  <si>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</si>
  <si>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</si>
  <si>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</si>
  <si>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</si>
  <si>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</si>
  <si>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</si>
  <si>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</si>
  <si>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</si>
  <si>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</si>
  <si>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</si>
  <si>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</si>
  <si>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</si>
  <si>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</si>
  <si>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</si>
  <si>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</si>
  <si>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</si>
  <si>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</si>
  <si>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</si>
  <si>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</si>
  <si>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</si>
  <si>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</si>
  <si>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</si>
  <si>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</si>
  <si>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</si>
  <si>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</si>
  <si>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</si>
  <si>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</si>
  <si>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New Building</t>
  </si>
  <si>
    <t>Existing Building</t>
  </si>
  <si>
    <t>No data</t>
  </si>
  <si>
    <t>The Netherlands</t>
  </si>
  <si>
    <t>Woonnu B.V.</t>
  </si>
  <si>
    <t>Reporting Date: 04/07/2024</t>
  </si>
  <si>
    <t>Cut-off Date: 31/03/2024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</si>
</sst>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0.0"/>
  </numFmts>
  <fonts count="43" x14ac:knownFonts="1">
    <font>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sz val="10"/>
      <color theme="1"/>
      <name val="Arial"/>
      <family val="2"/>
    </font>
    <font>
      <sz val="10"/>
      <name val="Arial"/>
      <family val="2"/>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rgb="FF00B050"/>
      <name val="Calibri"/>
      <family val="2"/>
      <scheme val="minor"/>
    </font>
    <font>
      <b/>
      <i/>
      <sz val="13"/>
      <color theme="1"/>
      <name val="Calibri"/>
      <family val="2"/>
      <scheme val="minor"/>
    </font>
    <font>
      <b/>
      <i/>
      <sz val="13"/>
      <name val="Calibri"/>
      <family val="2"/>
      <scheme val="minor"/>
    </font>
    <font>
      <sz val="13"/>
      <color rgb="FFFF0000"/>
      <name val="Calibri"/>
      <family val="2"/>
      <scheme val="minor"/>
    </font>
    <font>
      <b/>
      <i/>
      <sz val="10"/>
      <name val="Calibri"/>
      <family val="2"/>
      <scheme val="minor"/>
    </font>
    <font>
      <b/>
      <sz val="9"/>
      <name val="Calibri"/>
      <family val="2"/>
      <scheme val="minor"/>
    </font>
    <font>
      <i/>
      <sz val="11"/>
      <name val="Calibri"/>
      <family val="2"/>
    </font>
    <font>
      <sz val="11"/>
      <name val="Calibri"/>
      <family val="2"/>
    </font>
    <font>
      <sz val="9"/>
      <name val="Tahoma"/>
      <charset val="1"/>
    </font>
    <font>
      <b/>
      <sz val="9"/>
      <name val="Tahoma"/>
      <charset val="1"/>
    </font>
  </fonts>
  <fills count="7">
    <fill>
      <patternFill patternType="none"/>
    </fill>
    <fill>
      <patternFill patternType="gray125"/>
    </fill>
    <fill>
      <patternFill patternType="solid">
        <fgColor rgb="FF243386"/>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heme="6" tint="-0.499984740745262"/>
        <bgColor auto="1"/>
      </patternFill>
    </fill>
  </fills>
  <borders count="15">
    <border>
      <left/>
      <right/>
      <top/>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numFmtId="0" fontId="0" fillId="0" borderId="0"/>
    <xf numFmtId="9" fontId="3" fillId="0" borderId="0" applyFont="0" applyFill="0" applyBorder="0" applyAlignment="0" applyProtection="0"/>
    <xf numFmtId="0" fontId="13" fillId="0" borderId="0" applyNumberFormat="0" applyFill="0" applyBorder="0" applyAlignment="0" applyProtection="0"/>
    <xf numFmtId="164" fontId="3" fillId="0" borderId="0" applyFont="0" applyFill="0" applyBorder="0" applyAlignment="0" applyProtection="0"/>
    <xf numFmtId="0" fontId="21" fillId="0" borderId="0"/>
    <xf numFmtId="0" fontId="21" fillId="0" borderId="0"/>
    <xf numFmtId="0" fontId="21" fillId="0" borderId="0"/>
    <xf numFmtId="0" fontId="32" fillId="0" borderId="0"/>
    <xf numFmtId="0" fontId="21" fillId="0" borderId="0">
      <alignment horizontal="left" wrapText="1"/>
    </xf>
  </cellStyleXfs>
  <cellXfs count="145">
    <xf numFmtId="0" fontId="0" fillId="0" borderId="0" xfId="0"/>
    <xf numFmtId="0" fontId="0" fillId="0" borderId="0" xfId="0" applyAlignment="1">
      <alignment horizontal="center"/>
    </xf>
    <xf numFmtId="0" fontId="6" fillId="0" borderId="0" xfId="0" applyFont="1"/>
    <xf numFmtId="0" fontId="8" fillId="0" borderId="0" xfId="0" applyFont="1" applyAlignment="1">
      <alignment horizontal="center" vertical="center"/>
    </xf>
    <xf numFmtId="0" fontId="11" fillId="0" borderId="0" xfId="0" applyFont="1" applyAlignment="1">
      <alignment horizontal="center" vertical="center"/>
    </xf>
    <xf numFmtId="0" fontId="9" fillId="0" borderId="0" xfId="0" applyFont="1" applyAlignment="1">
      <alignment horizontal="center"/>
    </xf>
    <xf numFmtId="0" fontId="12" fillId="0" borderId="0" xfId="0" applyFont="1"/>
    <xf numFmtId="0" fontId="8" fillId="0" borderId="0" xfId="0" applyFont="1" applyAlignment="1">
      <alignment horizontal="left"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1" fillId="0" borderId="0" xfId="0" applyFont="1" applyAlignment="1">
      <alignment horizontal="center" vertical="center" wrapText="1"/>
    </xf>
    <xf numFmtId="0" fontId="14" fillId="0" borderId="0" xfId="0" applyFont="1" applyAlignment="1">
      <alignment vertical="center" wrapText="1"/>
    </xf>
    <xf numFmtId="0" fontId="14" fillId="2" borderId="0" xfId="0" applyFont="1" applyFill="1" applyAlignment="1">
      <alignment horizontal="center" vertical="center" wrapText="1"/>
    </xf>
    <xf numFmtId="0" fontId="1" fillId="0" borderId="2" xfId="0" applyFont="1" applyBorder="1" applyAlignment="1">
      <alignment horizontal="center" vertical="center" wrapText="1"/>
    </xf>
    <xf numFmtId="0" fontId="14" fillId="0" borderId="0" xfId="0" applyFont="1" applyAlignment="1">
      <alignment horizontal="center" vertical="center" wrapText="1"/>
    </xf>
    <xf numFmtId="0" fontId="17" fillId="0" borderId="0" xfId="0" applyFont="1" applyAlignment="1">
      <alignment horizontal="center" vertical="center" wrapText="1"/>
    </xf>
    <xf numFmtId="0" fontId="13" fillId="0" borderId="0" xfId="2" quotePrefix="1" applyFill="1" applyBorder="1" applyAlignment="1">
      <alignment horizontal="center" vertical="center" wrapText="1"/>
    </xf>
    <xf numFmtId="0" fontId="2" fillId="0" borderId="0" xfId="0" applyFont="1" applyAlignment="1">
      <alignment horizontal="center" vertical="center" wrapText="1"/>
    </xf>
    <xf numFmtId="0" fontId="23" fillId="0" borderId="0" xfId="0" applyFont="1" applyAlignment="1">
      <alignment horizontal="center" vertical="center"/>
    </xf>
    <xf numFmtId="0" fontId="24" fillId="0" borderId="0" xfId="0" applyFont="1" applyAlignment="1">
      <alignment vertical="center" wrapText="1"/>
    </xf>
    <xf numFmtId="0" fontId="25" fillId="0" borderId="0" xfId="0" applyFont="1" applyAlignment="1">
      <alignment horizontal="left" vertical="center" wrapText="1"/>
    </xf>
    <xf numFmtId="0" fontId="26" fillId="0" borderId="0" xfId="0" applyFont="1" applyAlignment="1">
      <alignment wrapText="1"/>
    </xf>
    <xf numFmtId="0" fontId="24" fillId="0" borderId="0" xfId="0" applyFont="1" applyAlignment="1">
      <alignment horizontal="left" vertical="center" wrapText="1"/>
    </xf>
    <xf numFmtId="0" fontId="28" fillId="0" borderId="0" xfId="0" applyFont="1" applyAlignment="1">
      <alignment vertical="center" wrapText="1"/>
    </xf>
    <xf numFmtId="0" fontId="29" fillId="0" borderId="0" xfId="0" applyFont="1" applyAlignment="1">
      <alignment horizontal="left" vertical="center" wrapText="1"/>
    </xf>
    <xf numFmtId="0" fontId="29" fillId="0" borderId="0" xfId="0" applyFont="1" applyAlignment="1">
      <alignment wrapText="1"/>
    </xf>
    <xf numFmtId="0" fontId="26" fillId="0" borderId="0" xfId="0" applyFont="1" applyAlignment="1">
      <alignment vertical="center" wrapText="1"/>
    </xf>
    <xf numFmtId="0" fontId="30" fillId="0" borderId="0" xfId="0" applyFont="1" applyAlignment="1">
      <alignment vertical="center" wrapText="1"/>
    </xf>
    <xf numFmtId="0" fontId="29" fillId="0" borderId="0" xfId="0" applyFont="1" applyAlignment="1">
      <alignment vertical="center" wrapText="1"/>
    </xf>
    <xf numFmtId="0" fontId="20" fillId="0" borderId="0" xfId="0" applyFont="1" applyAlignment="1">
      <alignment horizontal="center" vertical="center" wrapText="1"/>
    </xf>
    <xf numFmtId="0" fontId="13" fillId="0" borderId="0" xfId="2" quotePrefix="1" applyFill="1" applyBorder="1" applyAlignment="1" applyProtection="1">
      <alignment horizontal="center" vertical="center" wrapText="1"/>
    </xf>
    <xf numFmtId="10" fontId="1" fillId="0" borderId="0" xfId="0" quotePrefix="1" applyNumberFormat="1" applyFont="1" applyAlignment="1">
      <alignment horizontal="center" vertical="center" wrapText="1"/>
    </xf>
    <xf numFmtId="0" fontId="1" fillId="0" borderId="0" xfId="0" applyFont="1" applyAlignment="1">
      <alignment horizontal="right" vertical="center" wrapText="1"/>
    </xf>
    <xf numFmtId="9" fontId="1" fillId="0" borderId="0" xfId="1" applyFont="1" applyFill="1" applyBorder="1" applyAlignment="1" applyProtection="1">
      <alignment horizontal="center" vertical="center" wrapText="1"/>
    </xf>
    <xf numFmtId="0" fontId="19" fillId="0" borderId="0" xfId="0" applyFont="1" applyAlignment="1">
      <alignment horizontal="right" vertical="center" wrapText="1"/>
    </xf>
    <xf numFmtId="0" fontId="19" fillId="0" borderId="0" xfId="0" applyFont="1" applyAlignment="1">
      <alignment horizontal="center" vertical="center" wrapText="1"/>
    </xf>
    <xf numFmtId="0" fontId="22" fillId="0" borderId="0" xfId="0" applyFont="1" applyAlignment="1">
      <alignment horizontal="center" vertical="center" wrapText="1"/>
    </xf>
    <xf numFmtId="0" fontId="1" fillId="0" borderId="0" xfId="0" quotePrefix="1" applyFont="1" applyAlignment="1">
      <alignment horizontal="center" vertical="center" wrapText="1"/>
    </xf>
    <xf numFmtId="0" fontId="0" fillId="0" borderId="0" xfId="0" quotePrefix="1" applyAlignment="1">
      <alignment horizontal="center" vertical="center" wrapText="1"/>
    </xf>
    <xf numFmtId="9" fontId="19" fillId="0" borderId="0" xfId="1" applyFont="1" applyFill="1" applyBorder="1" applyAlignment="1" applyProtection="1">
      <alignment horizontal="center" vertical="center" wrapText="1"/>
    </xf>
    <xf numFmtId="0" fontId="18" fillId="0" borderId="0" xfId="0" applyFont="1" applyAlignment="1">
      <alignment horizontal="center" vertical="center" wrapText="1"/>
    </xf>
    <xf numFmtId="0" fontId="16" fillId="0" borderId="0" xfId="0" quotePrefix="1" applyFont="1" applyAlignment="1">
      <alignment horizontal="center" vertical="center" wrapText="1"/>
    </xf>
    <xf numFmtId="0" fontId="1" fillId="0" borderId="0" xfId="0" quotePrefix="1" applyFont="1" applyAlignment="1">
      <alignment horizontal="right" vertical="center" wrapText="1"/>
    </xf>
    <xf numFmtId="165" fontId="22" fillId="0" borderId="0" xfId="1" applyNumberFormat="1" applyFont="1" applyFill="1" applyBorder="1" applyAlignment="1" applyProtection="1">
      <alignment horizontal="center" vertical="center" wrapText="1"/>
    </xf>
    <xf numFmtId="165" fontId="1"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1" fillId="0" borderId="0" xfId="0" quotePrefix="1" applyNumberFormat="1" applyFont="1" applyAlignment="1">
      <alignment horizontal="center" vertical="center" wrapText="1"/>
    </xf>
    <xf numFmtId="166" fontId="1"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3" fontId="1" fillId="0" borderId="0" xfId="0" applyNumberFormat="1" applyFont="1" applyAlignment="1">
      <alignment horizontal="center" vertical="center" wrapText="1"/>
    </xf>
    <xf numFmtId="3" fontId="1" fillId="0" borderId="0" xfId="0" quotePrefix="1" applyNumberFormat="1" applyFont="1" applyAlignment="1">
      <alignment horizontal="center" vertical="center" wrapText="1"/>
    </xf>
    <xf numFmtId="165" fontId="1" fillId="0" borderId="0" xfId="1" quotePrefix="1" applyNumberFormat="1" applyFont="1" applyFill="1" applyBorder="1" applyAlignment="1" applyProtection="1">
      <alignment horizontal="center" vertical="center" wrapText="1"/>
    </xf>
    <xf numFmtId="166" fontId="1" fillId="0" borderId="0" xfId="0" quotePrefix="1" applyNumberFormat="1" applyFont="1" applyAlignment="1">
      <alignment horizontal="center" vertical="center" wrapText="1"/>
    </xf>
    <xf numFmtId="0" fontId="0" fillId="0" borderId="0" xfId="0" quotePrefix="1" applyAlignment="1">
      <alignment horizontal="center"/>
    </xf>
    <xf numFmtId="0" fontId="13" fillId="0" borderId="4" xfId="2" quotePrefix="1" applyFill="1" applyBorder="1" applyAlignment="1">
      <alignment horizontal="center" vertical="center" wrapText="1"/>
    </xf>
    <xf numFmtId="0" fontId="1" fillId="0" borderId="5" xfId="0" applyFont="1" applyBorder="1" applyAlignment="1">
      <alignment horizontal="center" vertical="center" wrapText="1"/>
    </xf>
    <xf numFmtId="0" fontId="14"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5" borderId="0" xfId="0" applyFont="1" applyFill="1" applyAlignment="1">
      <alignment horizontal="center" vertical="center" wrapText="1"/>
    </xf>
    <xf numFmtId="0" fontId="18" fillId="6" borderId="0" xfId="0" applyFont="1" applyFill="1" applyAlignment="1">
      <alignment horizontal="center" vertical="center" wrapText="1"/>
    </xf>
    <xf numFmtId="0" fontId="2" fillId="6" borderId="0" xfId="0" applyFont="1" applyFill="1" applyAlignment="1">
      <alignment horizontal="center" vertical="center" wrapText="1"/>
    </xf>
    <xf numFmtId="0" fontId="17" fillId="5" borderId="0" xfId="0" applyFont="1" applyFill="1" applyAlignment="1">
      <alignment horizontal="center" vertical="center" wrapText="1"/>
    </xf>
    <xf numFmtId="0" fontId="2" fillId="5" borderId="0" xfId="0" applyFont="1" applyFill="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8" fillId="0" borderId="0" xfId="0" quotePrefix="1" applyFont="1" applyAlignment="1">
      <alignment horizontal="center" vertical="center" wrapText="1"/>
    </xf>
    <xf numFmtId="0" fontId="17" fillId="0" borderId="0" xfId="0" quotePrefix="1" applyFont="1" applyAlignment="1">
      <alignment horizontal="center" vertical="center" wrapText="1"/>
    </xf>
    <xf numFmtId="0" fontId="1" fillId="3" borderId="0" xfId="0" quotePrefix="1" applyFont="1" applyFill="1" applyAlignment="1">
      <alignment horizontal="center" vertical="center" wrapText="1"/>
    </xf>
    <xf numFmtId="0" fontId="2" fillId="0" borderId="0" xfId="0" applyFont="1" applyAlignment="1">
      <alignment horizontal="center"/>
    </xf>
    <xf numFmtId="0" fontId="4" fillId="4" borderId="0" xfId="0" applyFont="1" applyFill="1" applyAlignment="1">
      <alignment horizontal="center" vertical="center" wrapText="1"/>
    </xf>
    <xf numFmtId="0" fontId="6" fillId="0" borderId="6" xfId="0" applyFont="1" applyBorder="1"/>
    <xf numFmtId="0" fontId="6" fillId="0" borderId="4" xfId="0" applyFont="1" applyBorder="1"/>
    <xf numFmtId="0" fontId="6" fillId="0" borderId="8" xfId="0" applyFont="1" applyBorder="1"/>
    <xf numFmtId="0" fontId="6" fillId="0" borderId="5" xfId="0" applyFont="1" applyBorder="1"/>
    <xf numFmtId="0" fontId="6" fillId="0" borderId="7" xfId="0" applyFont="1" applyBorder="1"/>
    <xf numFmtId="0" fontId="5" fillId="0" borderId="0" xfId="2" applyFont="1" applyBorder="1" applyAlignment="1"/>
    <xf numFmtId="0" fontId="6" fillId="0" borderId="9" xfId="0" applyFont="1" applyBorder="1"/>
    <xf numFmtId="0" fontId="6" fillId="0" borderId="10" xfId="0" applyFont="1" applyBorder="1"/>
    <xf numFmtId="0" fontId="5" fillId="0" borderId="10" xfId="2" applyFont="1" applyBorder="1" applyAlignment="1"/>
    <xf numFmtId="0" fontId="6" fillId="0" borderId="11" xfId="0" applyFont="1" applyBorder="1"/>
    <xf numFmtId="0" fontId="0" fillId="4" borderId="0" xfId="0" applyFill="1" applyAlignment="1">
      <alignment horizontal="center" vertical="center" wrapText="1"/>
    </xf>
    <xf numFmtId="0" fontId="1"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1" fillId="0" borderId="10" xfId="0" applyFont="1" applyBorder="1" applyAlignment="1">
      <alignment horizontal="center" vertical="center" wrapText="1"/>
    </xf>
    <xf numFmtId="0" fontId="14" fillId="4" borderId="12" xfId="0" applyFont="1" applyFill="1" applyBorder="1" applyAlignment="1">
      <alignment horizontal="center" vertical="center" wrapText="1"/>
    </xf>
    <xf numFmtId="0" fontId="13" fillId="0" borderId="13" xfId="2" applyFill="1" applyBorder="1" applyAlignment="1" applyProtection="1">
      <alignment horizontal="center" vertical="center" wrapText="1"/>
    </xf>
    <xf numFmtId="0" fontId="18" fillId="5" borderId="0" xfId="0" quotePrefix="1" applyFont="1" applyFill="1" applyAlignment="1">
      <alignment horizontal="center" vertical="center" wrapText="1"/>
    </xf>
    <xf numFmtId="165" fontId="3" fillId="0" borderId="0" xfId="1" applyNumberFormat="1" applyFont="1" applyFill="1" applyBorder="1" applyAlignment="1" applyProtection="1">
      <alignment horizontal="center" vertical="center" wrapText="1"/>
    </xf>
    <xf numFmtId="0" fontId="7" fillId="0" borderId="0" xfId="0" applyFont="1" applyAlignment="1">
      <alignment horizontal="center"/>
    </xf>
    <xf numFmtId="165" fontId="1" fillId="0" borderId="0" xfId="1" applyNumberFormat="1" applyFont="1" applyAlignment="1">
      <alignment horizontal="center" vertical="center" wrapText="1"/>
    </xf>
    <xf numFmtId="9" fontId="1" fillId="0" borderId="0" xfId="1" applyFont="1" applyAlignment="1">
      <alignment horizontal="center" vertical="center" wrapText="1"/>
    </xf>
    <xf numFmtId="165" fontId="1" fillId="0" borderId="0" xfId="1" quotePrefix="1" applyNumberFormat="1" applyFont="1" applyAlignment="1">
      <alignment horizontal="center" vertical="center" wrapText="1"/>
    </xf>
    <xf numFmtId="3" fontId="1" fillId="0" borderId="0" xfId="1" applyNumberFormat="1" applyFont="1" applyAlignment="1">
      <alignment horizontal="center" vertical="center" wrapText="1"/>
    </xf>
    <xf numFmtId="166" fontId="18" fillId="0" borderId="0" xfId="0" applyNumberFormat="1" applyFont="1" applyAlignment="1">
      <alignment horizontal="center" vertical="center" wrapText="1"/>
    </xf>
    <xf numFmtId="3" fontId="18" fillId="0" borderId="0" xfId="0" applyNumberFormat="1" applyFont="1" applyAlignment="1">
      <alignment horizontal="center" vertical="center" wrapText="1"/>
    </xf>
    <xf numFmtId="166" fontId="1" fillId="0" borderId="0" xfId="1" applyNumberFormat="1" applyFont="1" applyAlignment="1">
      <alignment horizontal="center" vertical="center" wrapText="1"/>
    </xf>
    <xf numFmtId="0" fontId="28" fillId="0" borderId="0" xfId="0" applyFont="1" applyAlignment="1">
      <alignment wrapText="1"/>
    </xf>
    <xf numFmtId="166" fontId="1" fillId="0" borderId="0" xfId="0" applyNumberFormat="1" applyFont="1" applyAlignment="1" applyProtection="1">
      <alignment horizontal="center" vertical="center" wrapText="1"/>
      <protection locked="0"/>
    </xf>
    <xf numFmtId="166" fontId="20" fillId="0" borderId="0" xfId="0" applyNumberFormat="1" applyFont="1" applyAlignment="1" applyProtection="1">
      <alignment horizontal="center" vertical="center" wrapText="1"/>
      <protection locked="0"/>
    </xf>
    <xf numFmtId="0" fontId="19" fillId="0" borderId="0" xfId="0" applyFont="1" applyAlignment="1" applyProtection="1">
      <alignment horizontal="right" vertical="center" wrapText="1"/>
      <protection locked="0"/>
    </xf>
    <xf numFmtId="3" fontId="1" fillId="0" borderId="0" xfId="0" applyNumberFormat="1"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165" fontId="1" fillId="0" borderId="0" xfId="1" applyNumberFormat="1" applyFont="1" applyFill="1" applyBorder="1" applyAlignment="1" applyProtection="1">
      <alignment horizontal="center" vertical="center" wrapText="1"/>
      <protection locked="0"/>
    </xf>
    <xf numFmtId="0" fontId="1" fillId="0" borderId="0" xfId="0" quotePrefix="1" applyFont="1" applyAlignment="1" applyProtection="1">
      <alignment horizontal="center" vertical="center" wrapText="1"/>
      <protection locked="0"/>
    </xf>
    <xf numFmtId="165" fontId="1" fillId="0" borderId="0" xfId="1" applyNumberFormat="1" applyFont="1" applyAlignment="1" applyProtection="1">
      <alignment horizontal="center" vertical="center" wrapText="1"/>
      <protection locked="0"/>
    </xf>
    <xf numFmtId="165" fontId="20" fillId="0" borderId="0" xfId="1" applyNumberFormat="1" applyFont="1" applyAlignment="1" applyProtection="1">
      <alignment horizontal="center" vertical="center" wrapText="1"/>
      <protection locked="0"/>
    </xf>
    <xf numFmtId="166" fontId="1" fillId="0" borderId="0" xfId="1" applyNumberFormat="1" applyFont="1" applyAlignment="1" applyProtection="1">
      <alignment horizontal="center" vertical="center" wrapText="1"/>
      <protection locked="0"/>
    </xf>
    <xf numFmtId="3" fontId="1" fillId="0" borderId="0" xfId="1" applyNumberFormat="1" applyFont="1" applyAlignment="1" applyProtection="1">
      <alignment horizontal="center" vertical="center" wrapText="1"/>
      <protection locked="0"/>
    </xf>
    <xf numFmtId="166" fontId="1" fillId="0" borderId="0" xfId="0" quotePrefix="1" applyNumberFormat="1" applyFont="1" applyAlignment="1" applyProtection="1">
      <alignment horizontal="center" vertical="center" wrapText="1"/>
      <protection locked="0"/>
    </xf>
    <xf numFmtId="3" fontId="1" fillId="0" borderId="0" xfId="0" quotePrefix="1" applyNumberFormat="1" applyFont="1" applyAlignment="1" applyProtection="1">
      <alignment horizontal="center" vertical="center" wrapText="1"/>
      <protection locked="0"/>
    </xf>
    <xf numFmtId="0" fontId="16" fillId="0" borderId="0" xfId="0" quotePrefix="1" applyFont="1" applyAlignment="1" applyProtection="1">
      <alignment horizontal="center" vertical="center" wrapText="1"/>
      <protection locked="0"/>
    </xf>
    <xf numFmtId="0" fontId="18" fillId="0" borderId="0" xfId="0" quotePrefix="1" applyFont="1" applyAlignment="1" applyProtection="1">
      <alignment horizontal="center" vertical="center" wrapText="1"/>
      <protection locked="0"/>
    </xf>
    <xf numFmtId="0" fontId="0" fillId="0" borderId="0" xfId="0" applyProtection="1">
      <protection locked="0"/>
    </xf>
    <xf numFmtId="165" fontId="1"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13" fillId="0" borderId="13" xfId="2" quotePrefix="1" applyFill="1" applyBorder="1" applyAlignment="1" applyProtection="1">
      <alignment horizontal="center" vertical="center" wrapText="1"/>
    </xf>
    <xf numFmtId="0" fontId="13" fillId="0" borderId="14" xfId="2" quotePrefix="1" applyFill="1" applyBorder="1" applyAlignment="1" applyProtection="1">
      <alignment horizontal="center" vertical="center" wrapText="1"/>
    </xf>
    <xf numFmtId="0" fontId="1" fillId="0" borderId="0" xfId="0" applyFont="1" applyAlignment="1">
      <alignment horizontal="center"/>
    </xf>
    <xf numFmtId="0" fontId="1" fillId="0" borderId="0" xfId="0" applyFont="1"/>
    <xf numFmtId="0" fontId="39" fillId="0" borderId="0" xfId="0" applyFont="1" applyAlignment="1">
      <alignment horizontal="right" vertical="center" wrapText="1"/>
    </xf>
    <xf numFmtId="0" fontId="40" fillId="0" borderId="0" xfId="0" applyFont="1" applyAlignment="1">
      <alignment horizontal="center" vertical="center" wrapText="1"/>
    </xf>
    <xf numFmtId="0" fontId="25" fillId="4" borderId="0" xfId="0" applyFont="1" applyFill="1" applyAlignment="1">
      <alignment vertical="center" wrapText="1"/>
    </xf>
    <xf numFmtId="9" fontId="1" fillId="0" borderId="0" xfId="0" applyNumberFormat="1" applyFont="1" applyAlignment="1">
      <alignment horizontal="center" vertical="center" wrapText="1"/>
    </xf>
    <xf numFmtId="0" fontId="15" fillId="6" borderId="0" xfId="0" applyFont="1" applyFill="1" applyAlignment="1">
      <alignment horizontal="center" vertical="center" wrapText="1"/>
    </xf>
    <xf numFmtId="0" fontId="33" fillId="0" borderId="0" xfId="0" applyFont="1" applyAlignment="1">
      <alignment horizontal="center" vertical="center"/>
    </xf>
    <xf numFmtId="0" fontId="0" fillId="0" borderId="0" xfId="0" applyAlignment="1" applyProtection="1">
      <alignment horizontal="center" vertical="center"/>
      <protection locked="0"/>
    </xf>
    <xf numFmtId="0" fontId="10"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5" fontId="1" fillId="0" borderId="0" xfId="0" applyNumberFormat="1" applyFont="1" applyAlignment="1" applyProtection="1">
      <alignment horizontal="center" vertical="center" wrapText="1"/>
      <protection locked="0"/>
    </xf>
    <xf numFmtId="49" fontId="19" fillId="0" borderId="0" xfId="1" applyNumberFormat="1" applyFont="1" applyAlignment="1">
      <alignment horizontal="center" vertical="center" wrapText="1"/>
    </xf>
    <xf numFmtId="49" fontId="1" fillId="0" borderId="0" xfId="0" applyNumberFormat="1" applyFont="1" applyAlignment="1">
      <alignment horizontal="center" vertical="center" wrapText="1"/>
    </xf>
    <xf numFmtId="0" fontId="33" fillId="0" borderId="0" xfId="0" applyFont="1" applyAlignment="1">
      <alignment horizontal="center" vertical="center"/>
    </xf>
    <xf numFmtId="0" fontId="13" fillId="4" borderId="0" xfId="2" applyFill="1" applyBorder="1" applyAlignment="1">
      <alignment horizontal="center"/>
    </xf>
    <xf numFmtId="0" fontId="13" fillId="4" borderId="0" xfId="2" applyFill="1" applyBorder="1" applyAlignment="1"/>
    <xf numFmtId="0" fontId="14" fillId="4" borderId="0" xfId="0" applyFont="1" applyFill="1" applyAlignment="1">
      <alignment horizontal="left" vertical="center" wrapText="1"/>
    </xf>
    <xf numFmtId="0" fontId="14" fillId="4" borderId="6"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3" fillId="0" borderId="5" xfId="2" quotePrefix="1" applyFill="1" applyBorder="1" applyAlignment="1">
      <alignment horizontal="center" vertical="center" wrapText="1"/>
    </xf>
    <xf numFmtId="0" fontId="13" fillId="0" borderId="7" xfId="2" quotePrefix="1" applyFill="1" applyBorder="1" applyAlignment="1">
      <alignment horizontal="center" vertical="center" wrapText="1"/>
    </xf>
    <xf numFmtId="0" fontId="13" fillId="0" borderId="0" xfId="2" quotePrefix="1" applyFill="1" applyBorder="1" applyAlignment="1">
      <alignment horizontal="center" vertical="center" wrapText="1"/>
    </xf>
    <xf numFmtId="0" fontId="13" fillId="0" borderId="5" xfId="2" quotePrefix="1" applyBorder="1" applyAlignment="1">
      <alignment horizontal="center"/>
    </xf>
    <xf numFmtId="0" fontId="13" fillId="0" borderId="0" xfId="2" quotePrefix="1" applyBorder="1" applyAlignment="1">
      <alignment horizontal="center"/>
    </xf>
    <xf numFmtId="0" fontId="13" fillId="0" borderId="3" xfId="2" quotePrefix="1" applyFill="1" applyBorder="1" applyAlignment="1">
      <alignment horizontal="center" vertical="center" wrapText="1"/>
    </xf>
    <xf numFmtId="0" fontId="25" fillId="4" borderId="0" xfId="0" applyFont="1" applyFill="1" applyAlignment="1">
      <alignment horizontal="left"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10</xdr:row>
      <xdr:rowOff>47625</xdr:rowOff>
    </xdr:from>
    <xdr:to>
      <xdr:col>7</xdr:col>
      <xdr:colOff>781050</xdr:colOff>
      <xdr:row>20</xdr:row>
      <xdr:rowOff>180975</xdr:rowOff>
    </xdr:to>
    <xdr:pic>
      <xdr:nvPicPr>
        <xdr:cNvPr id="1025" name="Picture 2">
          <a:extLst>
            <a:ext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174"/>
  <sheetViews>
    <sheetView zoomScale="60" zoomScaleNormal="60" workbookViewId="0">
      <selection activeCell="A2" sqref="A2"/>
    </sheetView>
  </sheetViews>
  <sheetFormatPr defaultColWidth="9.140625" defaultRowHeight="15" x14ac:dyDescent="0.25"/>
  <cols>
    <col min="1" max="1" width="242" customWidth="1"/>
  </cols>
  <sheetData>
    <row r="1" spans="1:1" ht="31.5" x14ac:dyDescent="0.25">
      <c r="A1" s="7" t="s">
        <v>155</v>
      </c>
    </row>
    <row r="3" spans="1:1" x14ac:dyDescent="0.25">
      <c r="A3" s="18"/>
    </row>
    <row r="4" spans="1:1" ht="34.5" x14ac:dyDescent="0.25">
      <c r="A4" s="19" t="s">
        <v>721</v>
      </c>
    </row>
    <row r="5" spans="1:1" ht="34.5" x14ac:dyDescent="0.25">
      <c r="A5" s="19" t="s">
        <v>697</v>
      </c>
    </row>
    <row r="6" spans="1:1" ht="51.75" x14ac:dyDescent="0.25">
      <c r="A6" s="19" t="s">
        <v>722</v>
      </c>
    </row>
    <row r="7" spans="1:1" ht="17.25" x14ac:dyDescent="0.25">
      <c r="A7" s="19"/>
    </row>
    <row r="8" spans="1:1" ht="18.75" x14ac:dyDescent="0.25">
      <c r="A8" s="20" t="s">
        <v>156</v>
      </c>
    </row>
    <row r="9" spans="1:1" ht="54.75" customHeight="1" x14ac:dyDescent="0.3">
      <c r="A9" s="21" t="s">
        <v>1245</v>
      </c>
    </row>
    <row r="10" spans="1:1" ht="86.25" x14ac:dyDescent="0.25">
      <c r="A10" s="22" t="s">
        <v>1246</v>
      </c>
    </row>
    <row r="11" spans="1:1" ht="34.5" x14ac:dyDescent="0.25">
      <c r="A11" s="22" t="s">
        <v>1247</v>
      </c>
    </row>
    <row r="12" spans="1:1" ht="17.25" x14ac:dyDescent="0.25">
      <c r="A12" s="22" t="s">
        <v>157</v>
      </c>
    </row>
    <row r="13" spans="1:1" ht="17.25" x14ac:dyDescent="0.25">
      <c r="A13" s="22" t="s">
        <v>158</v>
      </c>
    </row>
    <row r="14" spans="1:1" ht="34.5" x14ac:dyDescent="0.25">
      <c r="A14" s="22" t="s">
        <v>159</v>
      </c>
    </row>
    <row r="15" spans="1:1" ht="17.25" x14ac:dyDescent="0.25">
      <c r="A15" s="22"/>
    </row>
    <row r="16" spans="1:1" ht="18.75" x14ac:dyDescent="0.25">
      <c r="A16" s="20" t="s">
        <v>720</v>
      </c>
    </row>
    <row r="17" spans="1:1" ht="17.25" x14ac:dyDescent="0.25">
      <c r="A17" s="23" t="s">
        <v>160</v>
      </c>
    </row>
    <row r="18" spans="1:1" ht="34.5" x14ac:dyDescent="0.25">
      <c r="A18" s="24" t="s">
        <v>1248</v>
      </c>
    </row>
    <row r="19" spans="1:1" ht="34.5" x14ac:dyDescent="0.25">
      <c r="A19" s="24" t="s">
        <v>706</v>
      </c>
    </row>
    <row r="20" spans="1:1" ht="51.75" x14ac:dyDescent="0.25">
      <c r="A20" s="24" t="s">
        <v>161</v>
      </c>
    </row>
    <row r="21" spans="1:1" ht="106.5" customHeight="1" x14ac:dyDescent="0.25">
      <c r="A21" s="24" t="s">
        <v>707</v>
      </c>
    </row>
    <row r="22" spans="1:1" ht="69" customHeight="1" x14ac:dyDescent="0.25">
      <c r="A22" s="24" t="s">
        <v>1249</v>
      </c>
    </row>
    <row r="23" spans="1:1" ht="34.5" x14ac:dyDescent="0.25">
      <c r="A23" s="24" t="s">
        <v>698</v>
      </c>
    </row>
    <row r="24" spans="1:1" ht="17.25" x14ac:dyDescent="0.25">
      <c r="A24" s="24" t="s">
        <v>162</v>
      </c>
    </row>
    <row r="25" spans="1:1" ht="17.25" x14ac:dyDescent="0.25">
      <c r="A25" s="23" t="s">
        <v>163</v>
      </c>
    </row>
    <row r="26" spans="1:1" ht="51.75" x14ac:dyDescent="0.3">
      <c r="A26" s="25" t="s">
        <v>164</v>
      </c>
    </row>
    <row r="27" spans="1:1" ht="17.25" x14ac:dyDescent="0.3">
      <c r="A27" s="25" t="s">
        <v>165</v>
      </c>
    </row>
    <row r="28" spans="1:1" ht="17.25" x14ac:dyDescent="0.25">
      <c r="A28" s="23" t="s">
        <v>166</v>
      </c>
    </row>
    <row r="29" spans="1:1" ht="34.5" x14ac:dyDescent="0.25">
      <c r="A29" s="24" t="s">
        <v>167</v>
      </c>
    </row>
    <row r="30" spans="1:1" ht="34.5" x14ac:dyDescent="0.25">
      <c r="A30" s="24" t="s">
        <v>168</v>
      </c>
    </row>
    <row r="31" spans="1:1" ht="34.5" x14ac:dyDescent="0.25">
      <c r="A31" s="24" t="s">
        <v>708</v>
      </c>
    </row>
    <row r="32" spans="1:1" ht="34.5" x14ac:dyDescent="0.25">
      <c r="A32" s="24" t="s">
        <v>169</v>
      </c>
    </row>
    <row r="33" spans="1:1" ht="17.25" x14ac:dyDescent="0.25">
      <c r="A33" s="24"/>
    </row>
    <row r="34" spans="1:1" ht="18.75" x14ac:dyDescent="0.25">
      <c r="A34" s="20" t="s">
        <v>709</v>
      </c>
    </row>
    <row r="35" spans="1:1" ht="17.25" x14ac:dyDescent="0.25">
      <c r="A35" s="23" t="s">
        <v>170</v>
      </c>
    </row>
    <row r="36" spans="1:1" ht="34.5" x14ac:dyDescent="0.25">
      <c r="A36" s="24" t="s">
        <v>710</v>
      </c>
    </row>
    <row r="37" spans="1:1" ht="34.5" x14ac:dyDescent="0.25">
      <c r="A37" s="24" t="s">
        <v>711</v>
      </c>
    </row>
    <row r="38" spans="1:1" ht="34.5" x14ac:dyDescent="0.25">
      <c r="A38" s="24" t="s">
        <v>712</v>
      </c>
    </row>
    <row r="39" spans="1:1" ht="17.25" x14ac:dyDescent="0.25">
      <c r="A39" s="24" t="s">
        <v>171</v>
      </c>
    </row>
    <row r="40" spans="1:1" ht="34.5" x14ac:dyDescent="0.25">
      <c r="A40" s="24" t="s">
        <v>1253</v>
      </c>
    </row>
    <row r="41" spans="1:1" ht="17.25" x14ac:dyDescent="0.25">
      <c r="A41" s="23" t="s">
        <v>172</v>
      </c>
    </row>
    <row r="42" spans="1:1" ht="17.25" x14ac:dyDescent="0.25">
      <c r="A42" s="24" t="s">
        <v>713</v>
      </c>
    </row>
    <row r="43" spans="1:1" ht="17.25" x14ac:dyDescent="0.3">
      <c r="A43" s="96" t="s">
        <v>1254</v>
      </c>
    </row>
    <row r="44" spans="1:1" ht="17.25" x14ac:dyDescent="0.25">
      <c r="A44" s="23" t="s">
        <v>173</v>
      </c>
    </row>
    <row r="45" spans="1:1" ht="34.5" x14ac:dyDescent="0.3">
      <c r="A45" s="25" t="s">
        <v>174</v>
      </c>
    </row>
    <row r="46" spans="1:1" ht="34.5" x14ac:dyDescent="0.25">
      <c r="A46" s="24" t="s">
        <v>714</v>
      </c>
    </row>
    <row r="47" spans="1:1" ht="51.75" x14ac:dyDescent="0.25">
      <c r="A47" s="24" t="s">
        <v>175</v>
      </c>
    </row>
    <row r="48" spans="1:1" ht="17.25" x14ac:dyDescent="0.25">
      <c r="A48" s="24" t="s">
        <v>176</v>
      </c>
    </row>
    <row r="49" spans="1:1" ht="17.25" x14ac:dyDescent="0.3">
      <c r="A49" s="25" t="s">
        <v>177</v>
      </c>
    </row>
    <row r="50" spans="1:1" ht="17.25" x14ac:dyDescent="0.25">
      <c r="A50" s="23" t="s">
        <v>178</v>
      </c>
    </row>
    <row r="51" spans="1:1" ht="34.5" x14ac:dyDescent="0.3">
      <c r="A51" s="25" t="s">
        <v>1250</v>
      </c>
    </row>
    <row r="52" spans="1:1" ht="17.25" x14ac:dyDescent="0.25">
      <c r="A52" s="24" t="s">
        <v>179</v>
      </c>
    </row>
    <row r="53" spans="1:1" ht="34.5" x14ac:dyDescent="0.3">
      <c r="A53" s="25" t="s">
        <v>180</v>
      </c>
    </row>
    <row r="54" spans="1:1" ht="17.25" x14ac:dyDescent="0.25">
      <c r="A54" s="23" t="s">
        <v>181</v>
      </c>
    </row>
    <row r="55" spans="1:1" ht="17.25" x14ac:dyDescent="0.3">
      <c r="A55" s="25" t="s">
        <v>715</v>
      </c>
    </row>
    <row r="56" spans="1:1" ht="34.5" x14ac:dyDescent="0.25">
      <c r="A56" s="24" t="s">
        <v>716</v>
      </c>
    </row>
    <row r="57" spans="1:1" ht="17.25" x14ac:dyDescent="0.25">
      <c r="A57" s="24" t="s">
        <v>182</v>
      </c>
    </row>
    <row r="58" spans="1:1" ht="34.5" x14ac:dyDescent="0.25">
      <c r="A58" s="24" t="s">
        <v>183</v>
      </c>
    </row>
    <row r="59" spans="1:1" ht="17.25" x14ac:dyDescent="0.25">
      <c r="A59" s="23" t="s">
        <v>717</v>
      </c>
    </row>
    <row r="60" spans="1:1" ht="34.5" x14ac:dyDescent="0.25">
      <c r="A60" s="24" t="s">
        <v>718</v>
      </c>
    </row>
    <row r="61" spans="1:1" ht="17.25" x14ac:dyDescent="0.25">
      <c r="A61" s="26"/>
    </row>
    <row r="62" spans="1:1" ht="18.75" x14ac:dyDescent="0.25">
      <c r="A62" s="20" t="s">
        <v>184</v>
      </c>
    </row>
    <row r="63" spans="1:1" ht="17.25" x14ac:dyDescent="0.25">
      <c r="A63" s="23" t="s">
        <v>185</v>
      </c>
    </row>
    <row r="64" spans="1:1" ht="34.5" x14ac:dyDescent="0.25">
      <c r="A64" s="24" t="s">
        <v>186</v>
      </c>
    </row>
    <row r="65" spans="1:1" ht="17.25" x14ac:dyDescent="0.25">
      <c r="A65" s="24" t="s">
        <v>187</v>
      </c>
    </row>
    <row r="66" spans="1:1" ht="34.5" x14ac:dyDescent="0.25">
      <c r="A66" s="22" t="s">
        <v>188</v>
      </c>
    </row>
    <row r="67" spans="1:1" ht="34.5" x14ac:dyDescent="0.25">
      <c r="A67" s="22" t="s">
        <v>189</v>
      </c>
    </row>
    <row r="68" spans="1:1" ht="34.5" x14ac:dyDescent="0.25">
      <c r="A68" s="22" t="s">
        <v>190</v>
      </c>
    </row>
    <row r="69" spans="1:1" ht="17.25" x14ac:dyDescent="0.25">
      <c r="A69" s="27" t="s">
        <v>191</v>
      </c>
    </row>
    <row r="70" spans="1:1" ht="51.75" x14ac:dyDescent="0.25">
      <c r="A70" s="22" t="s">
        <v>192</v>
      </c>
    </row>
    <row r="71" spans="1:1" ht="17.25" x14ac:dyDescent="0.25">
      <c r="A71" s="22" t="s">
        <v>193</v>
      </c>
    </row>
    <row r="72" spans="1:1" ht="17.25" x14ac:dyDescent="0.25">
      <c r="A72" s="27" t="s">
        <v>194</v>
      </c>
    </row>
    <row r="73" spans="1:1" ht="17.25" x14ac:dyDescent="0.25">
      <c r="A73" s="22" t="s">
        <v>195</v>
      </c>
    </row>
    <row r="74" spans="1:1" ht="17.25" x14ac:dyDescent="0.25">
      <c r="A74" s="27" t="s">
        <v>196</v>
      </c>
    </row>
    <row r="75" spans="1:1" ht="34.5" x14ac:dyDescent="0.25">
      <c r="A75" s="22" t="s">
        <v>719</v>
      </c>
    </row>
    <row r="76" spans="1:1" ht="17.25" x14ac:dyDescent="0.25">
      <c r="A76" s="22" t="s">
        <v>197</v>
      </c>
    </row>
    <row r="77" spans="1:1" ht="51.75" x14ac:dyDescent="0.25">
      <c r="A77" s="22" t="s">
        <v>198</v>
      </c>
    </row>
    <row r="78" spans="1:1" ht="17.25" x14ac:dyDescent="0.25">
      <c r="A78" s="27" t="s">
        <v>199</v>
      </c>
    </row>
    <row r="79" spans="1:1" ht="17.25" x14ac:dyDescent="0.3">
      <c r="A79" s="21" t="s">
        <v>200</v>
      </c>
    </row>
    <row r="80" spans="1:1" ht="17.25" x14ac:dyDescent="0.25">
      <c r="A80" s="27" t="s">
        <v>201</v>
      </c>
    </row>
    <row r="81" spans="1:1" ht="34.5" x14ac:dyDescent="0.25">
      <c r="A81" s="22" t="s">
        <v>202</v>
      </c>
    </row>
    <row r="82" spans="1:1" ht="34.5" x14ac:dyDescent="0.25">
      <c r="A82" s="22" t="s">
        <v>203</v>
      </c>
    </row>
    <row r="83" spans="1:1" ht="34.5" x14ac:dyDescent="0.25">
      <c r="A83" s="22" t="s">
        <v>204</v>
      </c>
    </row>
    <row r="84" spans="1:1" ht="34.5" x14ac:dyDescent="0.25">
      <c r="A84" s="22" t="s">
        <v>205</v>
      </c>
    </row>
    <row r="85" spans="1:1" ht="34.5" x14ac:dyDescent="0.25">
      <c r="A85" s="22" t="s">
        <v>206</v>
      </c>
    </row>
    <row r="86" spans="1:1" ht="17.25" x14ac:dyDescent="0.25">
      <c r="A86" s="27" t="s">
        <v>207</v>
      </c>
    </row>
    <row r="87" spans="1:1" ht="17.25" x14ac:dyDescent="0.25">
      <c r="A87" s="22" t="s">
        <v>208</v>
      </c>
    </row>
    <row r="88" spans="1:1" ht="34.5" x14ac:dyDescent="0.25">
      <c r="A88" s="22" t="s">
        <v>209</v>
      </c>
    </row>
    <row r="89" spans="1:1" ht="17.25" x14ac:dyDescent="0.25">
      <c r="A89" s="27" t="s">
        <v>210</v>
      </c>
    </row>
    <row r="90" spans="1:1" ht="34.5" x14ac:dyDescent="0.25">
      <c r="A90" s="22" t="s">
        <v>211</v>
      </c>
    </row>
    <row r="91" spans="1:1" ht="17.25" x14ac:dyDescent="0.25">
      <c r="A91" s="27" t="s">
        <v>212</v>
      </c>
    </row>
    <row r="92" spans="1:1" ht="17.25" x14ac:dyDescent="0.3">
      <c r="A92" s="21" t="s">
        <v>213</v>
      </c>
    </row>
    <row r="93" spans="1:1" ht="17.25" x14ac:dyDescent="0.25">
      <c r="A93" s="22" t="s">
        <v>214</v>
      </c>
    </row>
    <row r="94" spans="1:1" ht="17.25" x14ac:dyDescent="0.25">
      <c r="A94" s="22"/>
    </row>
    <row r="95" spans="1:1" ht="18.75" x14ac:dyDescent="0.25">
      <c r="A95" s="20" t="s">
        <v>699</v>
      </c>
    </row>
    <row r="96" spans="1:1" ht="34.5" x14ac:dyDescent="0.3">
      <c r="A96" s="21" t="s">
        <v>1251</v>
      </c>
    </row>
    <row r="97" spans="1:1" ht="17.25" x14ac:dyDescent="0.3">
      <c r="A97" s="21" t="s">
        <v>215</v>
      </c>
    </row>
    <row r="98" spans="1:1" ht="17.25" x14ac:dyDescent="0.25">
      <c r="A98" s="27" t="s">
        <v>216</v>
      </c>
    </row>
    <row r="99" spans="1:1" ht="17.25" x14ac:dyDescent="0.25">
      <c r="A99" s="19" t="s">
        <v>217</v>
      </c>
    </row>
    <row r="100" spans="1:1" ht="17.25" x14ac:dyDescent="0.25">
      <c r="A100" s="22" t="s">
        <v>218</v>
      </c>
    </row>
    <row r="101" spans="1:1" ht="17.25" x14ac:dyDescent="0.25">
      <c r="A101" s="22" t="s">
        <v>219</v>
      </c>
    </row>
    <row r="102" spans="1:1" ht="17.25" x14ac:dyDescent="0.25">
      <c r="A102" s="22" t="s">
        <v>220</v>
      </c>
    </row>
    <row r="103" spans="1:1" ht="17.25" x14ac:dyDescent="0.25">
      <c r="A103" s="22" t="s">
        <v>221</v>
      </c>
    </row>
    <row r="104" spans="1:1" ht="34.5" x14ac:dyDescent="0.25">
      <c r="A104" s="22" t="s">
        <v>222</v>
      </c>
    </row>
    <row r="105" spans="1:1" ht="17.25" x14ac:dyDescent="0.25">
      <c r="A105" s="19" t="s">
        <v>223</v>
      </c>
    </row>
    <row r="106" spans="1:1" ht="17.25" x14ac:dyDescent="0.25">
      <c r="A106" s="22" t="s">
        <v>224</v>
      </c>
    </row>
    <row r="107" spans="1:1" ht="17.25" x14ac:dyDescent="0.25">
      <c r="A107" s="22" t="s">
        <v>225</v>
      </c>
    </row>
    <row r="108" spans="1:1" ht="17.25" x14ac:dyDescent="0.25">
      <c r="A108" s="22" t="s">
        <v>226</v>
      </c>
    </row>
    <row r="109" spans="1:1" ht="17.25" x14ac:dyDescent="0.25">
      <c r="A109" s="22" t="s">
        <v>227</v>
      </c>
    </row>
    <row r="110" spans="1:1" ht="17.25" x14ac:dyDescent="0.25">
      <c r="A110" s="22" t="s">
        <v>228</v>
      </c>
    </row>
    <row r="111" spans="1:1" ht="17.25" x14ac:dyDescent="0.25">
      <c r="A111" s="22" t="s">
        <v>229</v>
      </c>
    </row>
    <row r="112" spans="1:1" ht="17.25" x14ac:dyDescent="0.25">
      <c r="A112" s="27" t="s">
        <v>230</v>
      </c>
    </row>
    <row r="113" spans="1:1" ht="17.25" x14ac:dyDescent="0.25">
      <c r="A113" s="22" t="s">
        <v>231</v>
      </c>
    </row>
    <row r="114" spans="1:1" ht="17.25" x14ac:dyDescent="0.25">
      <c r="A114" s="19" t="s">
        <v>232</v>
      </c>
    </row>
    <row r="115" spans="1:1" ht="17.25" x14ac:dyDescent="0.25">
      <c r="A115" s="22" t="s">
        <v>233</v>
      </c>
    </row>
    <row r="116" spans="1:1" ht="17.25" x14ac:dyDescent="0.25">
      <c r="A116" s="22" t="s">
        <v>234</v>
      </c>
    </row>
    <row r="117" spans="1:1" ht="17.25" x14ac:dyDescent="0.25">
      <c r="A117" s="19" t="s">
        <v>235</v>
      </c>
    </row>
    <row r="118" spans="1:1" ht="17.25" x14ac:dyDescent="0.25">
      <c r="A118" s="22" t="s">
        <v>236</v>
      </c>
    </row>
    <row r="119" spans="1:1" ht="17.25" x14ac:dyDescent="0.25">
      <c r="A119" s="22" t="s">
        <v>237</v>
      </c>
    </row>
    <row r="120" spans="1:1" ht="17.25" x14ac:dyDescent="0.25">
      <c r="A120" s="22" t="s">
        <v>238</v>
      </c>
    </row>
    <row r="121" spans="1:1" ht="17.25" x14ac:dyDescent="0.25">
      <c r="A121" s="27" t="s">
        <v>239</v>
      </c>
    </row>
    <row r="122" spans="1:1" ht="17.25" x14ac:dyDescent="0.25">
      <c r="A122" s="19" t="s">
        <v>240</v>
      </c>
    </row>
    <row r="123" spans="1:1" ht="17.25" x14ac:dyDescent="0.25">
      <c r="A123" s="19" t="s">
        <v>241</v>
      </c>
    </row>
    <row r="124" spans="1:1" ht="17.25" x14ac:dyDescent="0.25">
      <c r="A124" s="22" t="s">
        <v>242</v>
      </c>
    </row>
    <row r="125" spans="1:1" ht="17.25" x14ac:dyDescent="0.25">
      <c r="A125" s="22" t="s">
        <v>243</v>
      </c>
    </row>
    <row r="126" spans="1:1" ht="17.25" x14ac:dyDescent="0.25">
      <c r="A126" s="22" t="s">
        <v>244</v>
      </c>
    </row>
    <row r="127" spans="1:1" ht="17.25" x14ac:dyDescent="0.25">
      <c r="A127" s="22" t="s">
        <v>245</v>
      </c>
    </row>
    <row r="128" spans="1:1" ht="17.25" x14ac:dyDescent="0.25">
      <c r="A128" s="22" t="s">
        <v>246</v>
      </c>
    </row>
    <row r="129" spans="1:1" ht="17.25" x14ac:dyDescent="0.25">
      <c r="A129" s="27" t="s">
        <v>247</v>
      </c>
    </row>
    <row r="130" spans="1:1" ht="34.5" x14ac:dyDescent="0.25">
      <c r="A130" s="22" t="s">
        <v>248</v>
      </c>
    </row>
    <row r="131" spans="1:1" ht="69" x14ac:dyDescent="0.25">
      <c r="A131" s="22" t="s">
        <v>249</v>
      </c>
    </row>
    <row r="132" spans="1:1" ht="34.5" x14ac:dyDescent="0.25">
      <c r="A132" s="22" t="s">
        <v>250</v>
      </c>
    </row>
    <row r="133" spans="1:1" ht="17.25" x14ac:dyDescent="0.25">
      <c r="A133" s="27" t="s">
        <v>251</v>
      </c>
    </row>
    <row r="134" spans="1:1" ht="34.5" x14ac:dyDescent="0.25">
      <c r="A134" s="19" t="s">
        <v>252</v>
      </c>
    </row>
    <row r="135" spans="1:1" ht="17.25" x14ac:dyDescent="0.25">
      <c r="A135" s="19"/>
    </row>
    <row r="136" spans="1:1" ht="18.75" x14ac:dyDescent="0.25">
      <c r="A136" s="20" t="s">
        <v>700</v>
      </c>
    </row>
    <row r="137" spans="1:1" ht="17.25" x14ac:dyDescent="0.25">
      <c r="A137" s="22" t="s">
        <v>701</v>
      </c>
    </row>
    <row r="138" spans="1:1" ht="34.5" x14ac:dyDescent="0.25">
      <c r="A138" s="24" t="s">
        <v>253</v>
      </c>
    </row>
    <row r="139" spans="1:1" ht="34.5" x14ac:dyDescent="0.25">
      <c r="A139" s="24" t="s">
        <v>702</v>
      </c>
    </row>
    <row r="140" spans="1:1" ht="17.25" x14ac:dyDescent="0.25">
      <c r="A140" s="23" t="s">
        <v>254</v>
      </c>
    </row>
    <row r="141" spans="1:1" ht="17.25" x14ac:dyDescent="0.25">
      <c r="A141" s="28" t="s">
        <v>255</v>
      </c>
    </row>
    <row r="142" spans="1:1" ht="34.5" x14ac:dyDescent="0.3">
      <c r="A142" s="25" t="s">
        <v>1252</v>
      </c>
    </row>
    <row r="143" spans="1:1" ht="17.25" x14ac:dyDescent="0.25">
      <c r="A143" s="24" t="s">
        <v>256</v>
      </c>
    </row>
    <row r="144" spans="1:1" ht="17.25" x14ac:dyDescent="0.25">
      <c r="A144" s="24" t="s">
        <v>257</v>
      </c>
    </row>
    <row r="145" spans="1:1" ht="17.25" x14ac:dyDescent="0.25">
      <c r="A145" s="28" t="s">
        <v>258</v>
      </c>
    </row>
    <row r="146" spans="1:1" ht="17.25" x14ac:dyDescent="0.25">
      <c r="A146" s="23" t="s">
        <v>259</v>
      </c>
    </row>
    <row r="147" spans="1:1" ht="17.25" x14ac:dyDescent="0.25">
      <c r="A147" s="28" t="s">
        <v>260</v>
      </c>
    </row>
    <row r="148" spans="1:1" ht="17.25" x14ac:dyDescent="0.25">
      <c r="A148" s="24" t="s">
        <v>261</v>
      </c>
    </row>
    <row r="149" spans="1:1" ht="17.25" x14ac:dyDescent="0.25">
      <c r="A149" s="24" t="s">
        <v>262</v>
      </c>
    </row>
    <row r="150" spans="1:1" ht="17.25" x14ac:dyDescent="0.25">
      <c r="A150" s="24" t="s">
        <v>263</v>
      </c>
    </row>
    <row r="151" spans="1:1" ht="34.5" x14ac:dyDescent="0.25">
      <c r="A151" s="28" t="s">
        <v>264</v>
      </c>
    </row>
    <row r="152" spans="1:1" ht="17.25" x14ac:dyDescent="0.25">
      <c r="A152" s="23" t="s">
        <v>265</v>
      </c>
    </row>
    <row r="153" spans="1:1" ht="17.25" x14ac:dyDescent="0.25">
      <c r="A153" s="24" t="s">
        <v>266</v>
      </c>
    </row>
    <row r="154" spans="1:1" ht="17.25" x14ac:dyDescent="0.25">
      <c r="A154" s="24" t="s">
        <v>267</v>
      </c>
    </row>
    <row r="155" spans="1:1" ht="17.25" x14ac:dyDescent="0.25">
      <c r="A155" s="24" t="s">
        <v>268</v>
      </c>
    </row>
    <row r="156" spans="1:1" ht="17.25" x14ac:dyDescent="0.25">
      <c r="A156" s="24" t="s">
        <v>269</v>
      </c>
    </row>
    <row r="157" spans="1:1" ht="34.5" x14ac:dyDescent="0.25">
      <c r="A157" s="24" t="s">
        <v>270</v>
      </c>
    </row>
    <row r="158" spans="1:1" ht="34.5" x14ac:dyDescent="0.25">
      <c r="A158" s="24" t="s">
        <v>271</v>
      </c>
    </row>
    <row r="159" spans="1:1" ht="17.25" x14ac:dyDescent="0.25">
      <c r="A159" s="23" t="s">
        <v>272</v>
      </c>
    </row>
    <row r="160" spans="1:1" ht="34.5" x14ac:dyDescent="0.25">
      <c r="A160" s="24" t="s">
        <v>273</v>
      </c>
    </row>
    <row r="161" spans="1:1" ht="34.5" x14ac:dyDescent="0.25">
      <c r="A161" s="24" t="s">
        <v>274</v>
      </c>
    </row>
    <row r="162" spans="1:1" ht="17.25" x14ac:dyDescent="0.25">
      <c r="A162" s="24" t="s">
        <v>275</v>
      </c>
    </row>
    <row r="163" spans="1:1" ht="17.25" x14ac:dyDescent="0.25">
      <c r="A163" s="23" t="s">
        <v>276</v>
      </c>
    </row>
    <row r="164" spans="1:1" ht="34.5" x14ac:dyDescent="0.3">
      <c r="A164" s="25" t="s">
        <v>703</v>
      </c>
    </row>
    <row r="165" spans="1:1" ht="34.5" x14ac:dyDescent="0.25">
      <c r="A165" s="24" t="s">
        <v>277</v>
      </c>
    </row>
    <row r="166" spans="1:1" ht="17.25" x14ac:dyDescent="0.25">
      <c r="A166" s="23" t="s">
        <v>278</v>
      </c>
    </row>
    <row r="167" spans="1:1" ht="17.25" x14ac:dyDescent="0.25">
      <c r="A167" s="24" t="s">
        <v>279</v>
      </c>
    </row>
    <row r="168" spans="1:1" ht="17.25" x14ac:dyDescent="0.25">
      <c r="A168" s="23" t="s">
        <v>280</v>
      </c>
    </row>
    <row r="169" spans="1:1" ht="17.25" x14ac:dyDescent="0.3">
      <c r="A169" s="25" t="s">
        <v>281</v>
      </c>
    </row>
    <row r="170" spans="1:1" ht="17.25" x14ac:dyDescent="0.3">
      <c r="A170" s="25"/>
    </row>
    <row r="171" spans="1:1" ht="17.25" x14ac:dyDescent="0.3">
      <c r="A171" s="25"/>
    </row>
    <row r="172" spans="1:1" ht="17.25" x14ac:dyDescent="0.3">
      <c r="A172" s="25"/>
    </row>
    <row r="173" spans="1:1" ht="17.25" x14ac:dyDescent="0.3">
      <c r="A173" s="25"/>
    </row>
    <row r="174" spans="1:1" ht="17.25" x14ac:dyDescent="0.3">
      <c r="A174" s="25"/>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31"/>
  <sheetViews>
    <sheetView zoomScale="80" zoomScaleNormal="80" workbookViewId="0">
      <selection activeCell="S14" sqref="S14"/>
    </sheetView>
  </sheetViews>
  <sheetFormatPr defaultColWidth="9.140625" defaultRowHeight="15" x14ac:dyDescent="0.25"/>
  <cols>
    <col min="2" max="10" width="12.42578125" customWidth="1"/>
  </cols>
  <sheetData>
    <row r="1" spans="2:10" ht="15.75" thickBot="1" x14ac:dyDescent="0.3"/>
    <row r="2" spans="2:10" x14ac:dyDescent="0.25">
      <c r="B2" s="70"/>
      <c r="C2" s="71"/>
      <c r="D2" s="71"/>
      <c r="E2" s="71"/>
      <c r="F2" s="71"/>
      <c r="G2" s="71"/>
      <c r="H2" s="71"/>
      <c r="I2" s="71"/>
      <c r="J2" s="72"/>
    </row>
    <row r="3" spans="2:10" x14ac:dyDescent="0.25">
      <c r="B3" s="73"/>
      <c r="C3" s="2"/>
      <c r="D3" s="2"/>
      <c r="E3" s="2"/>
      <c r="F3" s="2"/>
      <c r="G3" s="2"/>
      <c r="H3" s="2"/>
      <c r="I3" s="2"/>
      <c r="J3" s="74"/>
    </row>
    <row r="4" spans="2:10" x14ac:dyDescent="0.25">
      <c r="B4" s="73"/>
      <c r="C4" s="2"/>
      <c r="D4" s="2"/>
      <c r="E4" s="2"/>
      <c r="F4" s="2"/>
      <c r="G4" s="2"/>
      <c r="H4" s="2"/>
      <c r="I4" s="2"/>
      <c r="J4" s="74"/>
    </row>
    <row r="5" spans="2:10" ht="31.5" x14ac:dyDescent="0.3">
      <c r="B5" s="73"/>
      <c r="C5" s="2"/>
      <c r="D5" s="2"/>
      <c r="E5" s="88"/>
      <c r="F5" s="3" t="s">
        <v>651</v>
      </c>
      <c r="G5" s="2"/>
      <c r="H5" s="2"/>
      <c r="I5" s="2"/>
      <c r="J5" s="74"/>
    </row>
    <row r="6" spans="2:10" ht="41.25" customHeight="1" x14ac:dyDescent="0.25">
      <c r="B6" s="73"/>
      <c r="C6" s="2"/>
      <c r="D6" s="2"/>
      <c r="E6" s="132" t="s">
        <v>1620</v>
      </c>
      <c r="F6" s="132"/>
      <c r="G6" s="132"/>
      <c r="H6" s="2"/>
      <c r="I6" s="2"/>
      <c r="J6" s="74"/>
    </row>
    <row r="7" spans="2:10" ht="26.25" x14ac:dyDescent="0.25">
      <c r="B7" s="73"/>
      <c r="C7" s="2"/>
      <c r="D7" s="2"/>
      <c r="E7" s="2"/>
      <c r="F7" s="127" t="s">
        <v>1704</v>
      </c>
      <c r="G7" s="2"/>
      <c r="H7" s="2"/>
      <c r="I7" s="2"/>
      <c r="J7" s="74"/>
    </row>
    <row r="8" spans="2:10" ht="26.25" x14ac:dyDescent="0.25">
      <c r="B8" s="73"/>
      <c r="C8" s="2"/>
      <c r="D8" s="2"/>
      <c r="E8" s="2"/>
      <c r="F8" s="127" t="s">
        <v>1705</v>
      </c>
      <c r="G8" s="2"/>
      <c r="H8" s="2"/>
      <c r="I8" s="2"/>
      <c r="J8" s="74"/>
    </row>
    <row r="9" spans="2:10" ht="21" x14ac:dyDescent="0.25">
      <c r="B9" s="73"/>
      <c r="C9" s="2"/>
      <c r="D9" s="2"/>
      <c r="E9" s="2"/>
      <c r="F9" s="128" t="s">
        <v>1706</v>
      </c>
      <c r="G9" s="2"/>
      <c r="H9" s="2"/>
      <c r="I9" s="2"/>
      <c r="J9" s="74"/>
    </row>
    <row r="10" spans="2:10" ht="21" x14ac:dyDescent="0.25">
      <c r="B10" s="73"/>
      <c r="C10" s="2"/>
      <c r="D10" s="2"/>
      <c r="E10" s="2"/>
      <c r="F10" s="128" t="s">
        <v>1707</v>
      </c>
      <c r="G10" s="2"/>
      <c r="H10" s="2"/>
      <c r="I10" s="2"/>
      <c r="J10" s="74"/>
    </row>
    <row r="11" spans="2:10" ht="21" x14ac:dyDescent="0.25">
      <c r="B11" s="73"/>
      <c r="C11" s="2"/>
      <c r="D11" s="2"/>
      <c r="E11" s="2"/>
      <c r="F11" s="4"/>
      <c r="G11" s="2"/>
      <c r="H11" s="2"/>
      <c r="I11" s="2"/>
      <c r="J11" s="74"/>
    </row>
    <row r="12" spans="2:10" x14ac:dyDescent="0.25">
      <c r="B12" s="73"/>
      <c r="C12" s="2"/>
      <c r="D12" s="2"/>
      <c r="E12" s="2"/>
      <c r="F12" s="2"/>
      <c r="G12" s="2"/>
      <c r="H12" s="2"/>
      <c r="I12" s="2"/>
      <c r="J12" s="74"/>
    </row>
    <row r="13" spans="2:10" x14ac:dyDescent="0.25">
      <c r="B13" s="73"/>
      <c r="C13" s="2"/>
      <c r="D13" s="2"/>
      <c r="E13" s="2"/>
      <c r="F13" s="2"/>
      <c r="G13" s="2"/>
      <c r="H13" s="2"/>
      <c r="I13" s="2"/>
      <c r="J13" s="74"/>
    </row>
    <row r="14" spans="2:10" x14ac:dyDescent="0.25">
      <c r="B14" s="73"/>
      <c r="C14" s="2"/>
      <c r="D14" s="2"/>
      <c r="E14" s="2"/>
      <c r="F14" s="2"/>
      <c r="G14" s="2"/>
      <c r="H14" s="2"/>
      <c r="I14" s="2"/>
      <c r="J14" s="74"/>
    </row>
    <row r="15" spans="2:10" x14ac:dyDescent="0.25">
      <c r="B15" s="73"/>
      <c r="C15" s="2"/>
      <c r="D15" s="2"/>
      <c r="E15" s="2"/>
      <c r="F15" s="2"/>
      <c r="G15" s="2"/>
      <c r="H15" s="2"/>
      <c r="I15" s="2"/>
      <c r="J15" s="74"/>
    </row>
    <row r="16" spans="2:10" x14ac:dyDescent="0.25">
      <c r="B16" s="73"/>
      <c r="C16" s="2"/>
      <c r="D16" s="2"/>
      <c r="E16" s="2"/>
      <c r="F16" s="2"/>
      <c r="G16" s="2"/>
      <c r="H16" s="2"/>
      <c r="I16" s="2"/>
      <c r="J16" s="74"/>
    </row>
    <row r="17" spans="2:10" x14ac:dyDescent="0.25">
      <c r="B17" s="73"/>
      <c r="C17" s="2"/>
      <c r="D17" s="2"/>
      <c r="E17" s="2"/>
      <c r="F17" s="2"/>
      <c r="G17" s="2"/>
      <c r="H17" s="2"/>
      <c r="I17" s="2"/>
      <c r="J17" s="74"/>
    </row>
    <row r="18" spans="2:10" x14ac:dyDescent="0.25">
      <c r="B18" s="73"/>
      <c r="C18" s="2"/>
      <c r="D18" s="2"/>
      <c r="E18" s="2"/>
      <c r="F18" s="2"/>
      <c r="G18" s="2"/>
      <c r="H18" s="2"/>
      <c r="I18" s="2"/>
      <c r="J18" s="74"/>
    </row>
    <row r="19" spans="2:10" x14ac:dyDescent="0.25">
      <c r="B19" s="73"/>
      <c r="C19" s="2"/>
      <c r="D19" s="2"/>
      <c r="E19" s="2"/>
      <c r="F19" s="2"/>
      <c r="G19" s="2"/>
      <c r="H19" s="2"/>
      <c r="I19" s="2"/>
      <c r="J19" s="74"/>
    </row>
    <row r="20" spans="2:10" x14ac:dyDescent="0.25">
      <c r="B20" s="73"/>
      <c r="C20" s="2"/>
      <c r="D20" s="2"/>
      <c r="E20" s="2"/>
      <c r="F20" s="2"/>
      <c r="G20" s="2"/>
      <c r="H20" s="2"/>
      <c r="I20" s="2"/>
      <c r="J20" s="74"/>
    </row>
    <row r="21" spans="2:10" x14ac:dyDescent="0.25">
      <c r="B21" s="73"/>
      <c r="C21" s="2"/>
      <c r="D21" s="2"/>
      <c r="E21" s="2"/>
      <c r="F21" s="2"/>
      <c r="G21" s="2"/>
      <c r="H21" s="2"/>
      <c r="I21" s="2"/>
      <c r="J21" s="74"/>
    </row>
    <row r="22" spans="2:10" x14ac:dyDescent="0.25">
      <c r="B22" s="73"/>
      <c r="C22" s="2"/>
      <c r="D22" s="2"/>
      <c r="E22" s="2"/>
      <c r="F22" s="5" t="s">
        <v>4</v>
      </c>
      <c r="G22" s="2"/>
      <c r="H22" s="2"/>
      <c r="I22" s="2"/>
      <c r="J22" s="74"/>
    </row>
    <row r="23" spans="2:10" x14ac:dyDescent="0.25">
      <c r="B23" s="73"/>
      <c r="C23" s="2"/>
      <c r="D23" s="2"/>
      <c r="E23" s="2"/>
      <c r="F23" s="6"/>
      <c r="G23" s="2"/>
      <c r="H23" s="2"/>
      <c r="I23" s="2"/>
      <c r="J23" s="74"/>
    </row>
    <row r="24" spans="2:10" x14ac:dyDescent="0.25">
      <c r="B24" s="73"/>
      <c r="C24" s="2"/>
      <c r="D24" s="133" t="s">
        <v>1628</v>
      </c>
      <c r="E24" s="134" t="s">
        <v>5</v>
      </c>
      <c r="F24" s="134"/>
      <c r="G24" s="134"/>
      <c r="H24" s="134"/>
      <c r="I24" s="2"/>
      <c r="J24" s="74"/>
    </row>
    <row r="25" spans="2:10" x14ac:dyDescent="0.25">
      <c r="B25" s="73"/>
      <c r="C25" s="2"/>
      <c r="D25" s="2"/>
      <c r="H25" s="2"/>
      <c r="I25" s="2"/>
      <c r="J25" s="74"/>
    </row>
    <row r="26" spans="2:10" x14ac:dyDescent="0.25">
      <c r="B26" s="73"/>
      <c r="C26" s="2"/>
      <c r="D26" s="133" t="s">
        <v>1629</v>
      </c>
      <c r="E26" s="134"/>
      <c r="F26" s="134"/>
      <c r="G26" s="134"/>
      <c r="H26" s="134"/>
      <c r="I26" s="2"/>
      <c r="J26" s="74"/>
    </row>
    <row r="27" spans="2:10" x14ac:dyDescent="0.25">
      <c r="B27" s="73"/>
      <c r="C27" s="2"/>
      <c r="D27" s="75"/>
      <c r="E27" s="75"/>
      <c r="F27" s="75"/>
      <c r="G27" s="75"/>
      <c r="H27" s="75"/>
      <c r="I27" s="2"/>
      <c r="J27" s="74"/>
    </row>
    <row r="28" spans="2:10" x14ac:dyDescent="0.25">
      <c r="B28" s="73"/>
      <c r="C28" s="2"/>
      <c r="D28" s="133" t="s">
        <v>1630</v>
      </c>
      <c r="E28" s="133" t="s">
        <v>5</v>
      </c>
      <c r="F28" s="133"/>
      <c r="G28" s="133"/>
      <c r="H28" s="133"/>
      <c r="I28" s="2"/>
      <c r="J28" s="74"/>
    </row>
    <row r="29" spans="2:10" x14ac:dyDescent="0.25">
      <c r="B29" s="73"/>
      <c r="C29" s="2"/>
      <c r="D29" s="2"/>
      <c r="E29" s="2"/>
      <c r="F29" s="2"/>
      <c r="G29" s="2"/>
      <c r="H29" s="2"/>
      <c r="I29" s="2"/>
      <c r="J29" s="74"/>
    </row>
    <row r="30" spans="2:10" x14ac:dyDescent="0.25">
      <c r="B30" s="73"/>
      <c r="C30" s="2"/>
      <c r="D30" s="133" t="s">
        <v>1631</v>
      </c>
      <c r="E30" s="133"/>
      <c r="F30" s="133"/>
      <c r="G30" s="133"/>
      <c r="H30" s="133"/>
      <c r="I30" s="2"/>
      <c r="J30" s="74"/>
    </row>
    <row r="31" spans="2:10" ht="15.75" thickBot="1" x14ac:dyDescent="0.3">
      <c r="B31" s="76"/>
      <c r="C31" s="77"/>
      <c r="D31" s="78"/>
      <c r="E31" s="78"/>
      <c r="F31" s="78"/>
      <c r="G31" s="78"/>
      <c r="H31" s="78"/>
      <c r="I31" s="77"/>
      <c r="J31" s="79"/>
    </row>
  </sheetData>
  <mergeCells count="5">
    <mergeCell ref="E6:G6"/>
    <mergeCell ref="D24:H24"/>
    <mergeCell ref="D26:H26"/>
    <mergeCell ref="D28:H28"/>
    <mergeCell ref="D30:H30"/>
  </mergeCells>
  <hyperlinks>
    <hyperlink ref="D26:H26" location="' B1. EEM Sust. Mortgage Assets '!A1" display="Worksheet EEM Sust. Mortgage Assets" xr:uid="{00000000-0004-0000-0100-000000000000}"/>
    <hyperlink ref="D28:H28" location="'C. EEM Harmonised Glossary'!A1" display="Worksheet EEM Harmonised Glossary" xr:uid="{00000000-0004-0000-0100-000001000000}"/>
    <hyperlink ref="D24:H24" location="'A1. EEM General Mortgage Assets'!Print_Area" display="Worksheet EEM General Mortgage Assets" xr:uid="{00000000-0004-0000-0100-000002000000}"/>
    <hyperlink ref="D30:H30" location="'D1. Optional EEM Taxonomy C  '!A1" display="Worksheet D1. Optional EEM Taxonomy C" xr:uid="{00000000-0004-0000-0100-000003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N622"/>
  <sheetViews>
    <sheetView topLeftCell="A268" zoomScale="80" zoomScaleNormal="80" workbookViewId="0">
      <selection activeCell="C312" sqref="C312"/>
    </sheetView>
  </sheetViews>
  <sheetFormatPr defaultColWidth="8.85546875" defaultRowHeight="15" x14ac:dyDescent="0.25"/>
  <cols>
    <col min="1" max="1" width="13.85546875" style="10" customWidth="1"/>
    <col min="2" max="2" width="64" style="10" customWidth="1"/>
    <col min="3" max="3" width="41" style="10" customWidth="1"/>
    <col min="4" max="4" width="40.85546875" style="10" customWidth="1"/>
    <col min="5" max="5" width="6.7109375" style="10" customWidth="1"/>
    <col min="6" max="6" width="41.5703125" style="10" customWidth="1"/>
    <col min="7" max="7" width="41.5703125" style="8" customWidth="1"/>
    <col min="8" max="16384" width="8.85546875" style="29"/>
  </cols>
  <sheetData>
    <row r="1" spans="1:7" ht="31.5" x14ac:dyDescent="0.25">
      <c r="A1" s="7" t="s">
        <v>648</v>
      </c>
      <c r="B1" s="7"/>
      <c r="C1" s="8"/>
      <c r="D1" s="8"/>
      <c r="E1" s="8"/>
      <c r="F1" s="125" t="s">
        <v>1622</v>
      </c>
    </row>
    <row r="2" spans="1:7" ht="15.75" thickBot="1" x14ac:dyDescent="0.3">
      <c r="A2" s="8"/>
      <c r="B2" s="8"/>
      <c r="C2" s="8"/>
      <c r="D2" s="8"/>
      <c r="E2" s="8"/>
      <c r="F2" s="8"/>
    </row>
    <row r="3" spans="1:7" ht="19.5" thickBot="1" x14ac:dyDescent="0.3">
      <c r="A3" s="11"/>
      <c r="B3" s="12" t="s">
        <v>6</v>
      </c>
      <c r="C3" s="13" t="s">
        <v>1632</v>
      </c>
      <c r="D3" s="11"/>
      <c r="E3" s="11"/>
      <c r="F3" s="8"/>
      <c r="G3" s="11"/>
    </row>
    <row r="4" spans="1:7" ht="15.75" thickBot="1" x14ac:dyDescent="0.3">
      <c r="B4" s="83"/>
    </row>
    <row r="5" spans="1:7" ht="18.75" x14ac:dyDescent="0.25">
      <c r="A5" s="82"/>
      <c r="B5" s="84" t="s">
        <v>550</v>
      </c>
      <c r="C5" s="14"/>
      <c r="E5" s="15"/>
      <c r="F5" s="15"/>
    </row>
    <row r="6" spans="1:7" x14ac:dyDescent="0.25">
      <c r="A6" s="81"/>
      <c r="B6" s="85" t="s">
        <v>553</v>
      </c>
    </row>
    <row r="7" spans="1:7" x14ac:dyDescent="0.25">
      <c r="A7" s="81"/>
      <c r="B7" s="116" t="s">
        <v>1514</v>
      </c>
    </row>
    <row r="8" spans="1:7" ht="15.75" thickBot="1" x14ac:dyDescent="0.3">
      <c r="A8" s="81"/>
      <c r="B8" s="117" t="s">
        <v>1515</v>
      </c>
    </row>
    <row r="9" spans="1:7" x14ac:dyDescent="0.25">
      <c r="B9" s="30"/>
    </row>
    <row r="10" spans="1:7" ht="37.5" x14ac:dyDescent="0.25">
      <c r="A10" s="56" t="s">
        <v>8</v>
      </c>
      <c r="B10" s="56" t="s">
        <v>554</v>
      </c>
      <c r="C10" s="57"/>
      <c r="D10" s="57"/>
      <c r="E10" s="57"/>
      <c r="F10" s="57"/>
      <c r="G10" s="80"/>
    </row>
    <row r="11" spans="1:7" ht="15" customHeight="1" x14ac:dyDescent="0.25">
      <c r="A11" s="58"/>
      <c r="B11" s="58" t="s">
        <v>24</v>
      </c>
      <c r="C11" s="58" t="s">
        <v>10</v>
      </c>
      <c r="D11" s="58"/>
      <c r="E11" s="58"/>
      <c r="F11" s="62" t="s">
        <v>25</v>
      </c>
      <c r="G11" s="62"/>
    </row>
    <row r="12" spans="1:7" x14ac:dyDescent="0.25">
      <c r="A12" s="10" t="s">
        <v>730</v>
      </c>
      <c r="B12" s="10" t="s">
        <v>1633</v>
      </c>
      <c r="C12" s="97">
        <v>446.2</v>
      </c>
      <c r="F12" s="46">
        <f>IF($C$15=0,"",IF(C12="[for completion]","",C12/$C$15))</f>
        <v>0.99989773345368915</v>
      </c>
    </row>
    <row r="13" spans="1:7" x14ac:dyDescent="0.25">
      <c r="A13" s="10" t="s">
        <v>731</v>
      </c>
      <c r="B13" s="10" t="s">
        <v>1634</v>
      </c>
      <c r="C13" s="97">
        <v>0</v>
      </c>
      <c r="F13" s="46">
        <f>IF($C$15=0,"",IF(C13="[for completion]","",C13/$C$15))</f>
        <v>0</v>
      </c>
    </row>
    <row r="14" spans="1:7" x14ac:dyDescent="0.25">
      <c r="A14" s="10" t="s">
        <v>732</v>
      </c>
      <c r="B14" s="10" t="s">
        <v>12</v>
      </c>
      <c r="C14" s="97">
        <v>4.5636000000000003E-2</v>
      </c>
      <c r="F14" s="46">
        <f>IF($C$15=0,"",IF(C14="[for completion]","",C14/$C$15))</f>
        <v>1.0226654631083049E-4</v>
      </c>
    </row>
    <row r="15" spans="1:7" x14ac:dyDescent="0.25">
      <c r="A15" s="10" t="s">
        <v>733</v>
      </c>
      <c r="B15" s="32" t="s">
        <v>13</v>
      </c>
      <c r="C15" s="47">
        <f>SUM(C12:C14)</f>
        <v>446.24563599999999</v>
      </c>
      <c r="F15" s="44">
        <f>SUM(F12:F14)</f>
        <v>1</v>
      </c>
    </row>
    <row r="16" spans="1:7" x14ac:dyDescent="0.25">
      <c r="A16" s="10" t="s">
        <v>734</v>
      </c>
      <c r="B16" s="34" t="s">
        <v>26</v>
      </c>
      <c r="C16" s="97"/>
      <c r="F16" s="46" t="str">
        <f t="shared" ref="F16:F26" si="0">IF($C$15=0,"",IF(C16="","",C16/$C$15))</f>
        <v/>
      </c>
    </row>
    <row r="17" spans="1:7" x14ac:dyDescent="0.25">
      <c r="A17" s="10" t="s">
        <v>735</v>
      </c>
      <c r="B17" s="34" t="s">
        <v>284</v>
      </c>
      <c r="C17" s="97"/>
      <c r="F17" s="46" t="str">
        <f t="shared" si="0"/>
        <v/>
      </c>
    </row>
    <row r="18" spans="1:7" x14ac:dyDescent="0.25">
      <c r="A18" s="10" t="s">
        <v>736</v>
      </c>
      <c r="B18" s="99" t="s">
        <v>14</v>
      </c>
      <c r="C18" s="97"/>
      <c r="F18" s="46" t="str">
        <f t="shared" si="0"/>
        <v/>
      </c>
    </row>
    <row r="19" spans="1:7" x14ac:dyDescent="0.25">
      <c r="A19" s="10" t="s">
        <v>737</v>
      </c>
      <c r="B19" s="99" t="s">
        <v>14</v>
      </c>
      <c r="C19" s="97"/>
      <c r="F19" s="46" t="str">
        <f t="shared" si="0"/>
        <v/>
      </c>
    </row>
    <row r="20" spans="1:7" x14ac:dyDescent="0.25">
      <c r="A20" s="10" t="s">
        <v>738</v>
      </c>
      <c r="B20" s="99" t="s">
        <v>14</v>
      </c>
      <c r="C20" s="97"/>
      <c r="F20" s="46" t="str">
        <f t="shared" si="0"/>
        <v/>
      </c>
    </row>
    <row r="21" spans="1:7" x14ac:dyDescent="0.25">
      <c r="A21" s="10" t="s">
        <v>739</v>
      </c>
      <c r="B21" s="99" t="s">
        <v>14</v>
      </c>
      <c r="C21" s="97"/>
      <c r="F21" s="46" t="str">
        <f t="shared" si="0"/>
        <v/>
      </c>
    </row>
    <row r="22" spans="1:7" x14ac:dyDescent="0.25">
      <c r="A22" s="10" t="s">
        <v>740</v>
      </c>
      <c r="B22" s="99" t="s">
        <v>14</v>
      </c>
      <c r="C22" s="97"/>
      <c r="F22" s="46" t="str">
        <f t="shared" si="0"/>
        <v/>
      </c>
    </row>
    <row r="23" spans="1:7" x14ac:dyDescent="0.25">
      <c r="A23" s="10" t="s">
        <v>741</v>
      </c>
      <c r="B23" s="99" t="s">
        <v>14</v>
      </c>
      <c r="C23" s="97"/>
      <c r="F23" s="46" t="str">
        <f t="shared" si="0"/>
        <v/>
      </c>
    </row>
    <row r="24" spans="1:7" x14ac:dyDescent="0.25">
      <c r="A24" s="10" t="s">
        <v>742</v>
      </c>
      <c r="B24" s="99" t="s">
        <v>14</v>
      </c>
      <c r="C24" s="97"/>
      <c r="F24" s="46" t="str">
        <f t="shared" si="0"/>
        <v/>
      </c>
    </row>
    <row r="25" spans="1:7" x14ac:dyDescent="0.25">
      <c r="A25" s="10" t="s">
        <v>743</v>
      </c>
      <c r="B25" s="99" t="s">
        <v>14</v>
      </c>
      <c r="C25" s="97"/>
      <c r="F25" s="46" t="str">
        <f t="shared" si="0"/>
        <v/>
      </c>
    </row>
    <row r="26" spans="1:7" x14ac:dyDescent="0.25">
      <c r="A26" s="10" t="s">
        <v>744</v>
      </c>
      <c r="B26" s="99" t="s">
        <v>14</v>
      </c>
      <c r="C26" s="98"/>
      <c r="D26" s="29"/>
      <c r="E26" s="29"/>
      <c r="F26" s="46" t="str">
        <f t="shared" si="0"/>
        <v/>
      </c>
    </row>
    <row r="27" spans="1:7" ht="15" customHeight="1" x14ac:dyDescent="0.25">
      <c r="A27" s="58"/>
      <c r="B27" s="86" t="s">
        <v>27</v>
      </c>
      <c r="C27" s="58" t="s">
        <v>28</v>
      </c>
      <c r="D27" s="58" t="s">
        <v>29</v>
      </c>
      <c r="E27" s="61"/>
      <c r="F27" s="58" t="s">
        <v>30</v>
      </c>
      <c r="G27" s="62"/>
    </row>
    <row r="28" spans="1:7" x14ac:dyDescent="0.25">
      <c r="A28" s="10" t="s">
        <v>745</v>
      </c>
      <c r="B28" s="10" t="s">
        <v>31</v>
      </c>
      <c r="C28" s="100">
        <v>1463</v>
      </c>
      <c r="D28" s="100" t="str">
        <f>IF(C28="","","ND2")</f>
        <v>ND2</v>
      </c>
      <c r="E28" s="49"/>
      <c r="F28" s="100">
        <f>IF(C28=0,"",IF(C28="","",C28))</f>
        <v>1463</v>
      </c>
    </row>
    <row r="29" spans="1:7" x14ac:dyDescent="0.25">
      <c r="A29" s="10" t="s">
        <v>746</v>
      </c>
      <c r="B29" s="102" t="s">
        <v>32</v>
      </c>
      <c r="C29" s="101"/>
      <c r="D29" s="101"/>
      <c r="F29" s="101"/>
    </row>
    <row r="30" spans="1:7" x14ac:dyDescent="0.25">
      <c r="A30" s="10" t="s">
        <v>747</v>
      </c>
      <c r="B30" s="102" t="s">
        <v>33</v>
      </c>
      <c r="C30" s="101"/>
      <c r="D30" s="101"/>
      <c r="F30" s="101"/>
    </row>
    <row r="31" spans="1:7" x14ac:dyDescent="0.25">
      <c r="A31" s="10" t="s">
        <v>748</v>
      </c>
      <c r="B31" s="102"/>
      <c r="C31" s="101"/>
      <c r="D31" s="101"/>
      <c r="F31" s="101"/>
    </row>
    <row r="32" spans="1:7" x14ac:dyDescent="0.25">
      <c r="A32" s="10" t="s">
        <v>749</v>
      </c>
      <c r="B32" s="102"/>
      <c r="C32" s="101"/>
      <c r="D32" s="101"/>
      <c r="F32" s="101"/>
    </row>
    <row r="33" spans="1:7" x14ac:dyDescent="0.25">
      <c r="A33" s="10" t="s">
        <v>750</v>
      </c>
      <c r="B33" s="102"/>
      <c r="C33" s="101"/>
      <c r="D33" s="101"/>
      <c r="F33" s="101"/>
    </row>
    <row r="34" spans="1:7" x14ac:dyDescent="0.25">
      <c r="A34" s="10" t="s">
        <v>751</v>
      </c>
      <c r="B34" s="102"/>
      <c r="C34" s="101"/>
      <c r="D34" s="101"/>
      <c r="F34" s="101"/>
    </row>
    <row r="35" spans="1:7" ht="15" customHeight="1" x14ac:dyDescent="0.25">
      <c r="A35" s="58"/>
      <c r="B35" s="86" t="s">
        <v>34</v>
      </c>
      <c r="C35" s="58" t="s">
        <v>35</v>
      </c>
      <c r="D35" s="58" t="s">
        <v>36</v>
      </c>
      <c r="E35" s="61"/>
      <c r="F35" s="62" t="s">
        <v>25</v>
      </c>
      <c r="G35" s="62"/>
    </row>
    <row r="36" spans="1:7" x14ac:dyDescent="0.25">
      <c r="A36" s="10" t="s">
        <v>752</v>
      </c>
      <c r="B36" s="10" t="s">
        <v>1635</v>
      </c>
      <c r="C36" s="103">
        <v>1.7600000000000001E-2</v>
      </c>
      <c r="D36" s="103" t="str">
        <f>IF(C36="","","ND2")</f>
        <v>ND2</v>
      </c>
      <c r="E36" s="48"/>
      <c r="F36" s="129">
        <f>IF(C36=0,"",C36)</f>
        <v>1.7600000000000001E-2</v>
      </c>
    </row>
    <row r="37" spans="1:7" x14ac:dyDescent="0.25">
      <c r="A37" s="10" t="s">
        <v>753</v>
      </c>
      <c r="C37" s="44"/>
      <c r="D37" s="44"/>
      <c r="E37" s="48"/>
      <c r="F37" s="44"/>
    </row>
    <row r="38" spans="1:7" x14ac:dyDescent="0.25">
      <c r="A38" s="10" t="s">
        <v>754</v>
      </c>
      <c r="C38" s="44"/>
      <c r="D38" s="44"/>
      <c r="E38" s="48"/>
      <c r="F38" s="44"/>
    </row>
    <row r="39" spans="1:7" x14ac:dyDescent="0.25">
      <c r="A39" s="10" t="s">
        <v>755</v>
      </c>
      <c r="C39" s="44"/>
      <c r="D39" s="44"/>
      <c r="E39" s="48"/>
      <c r="F39" s="44"/>
    </row>
    <row r="40" spans="1:7" x14ac:dyDescent="0.25">
      <c r="A40" s="10" t="s">
        <v>756</v>
      </c>
      <c r="C40" s="44"/>
      <c r="D40" s="44"/>
      <c r="E40" s="48"/>
      <c r="F40" s="44"/>
    </row>
    <row r="41" spans="1:7" x14ac:dyDescent="0.25">
      <c r="A41" s="10" t="s">
        <v>757</v>
      </c>
      <c r="C41" s="44"/>
      <c r="D41" s="44"/>
      <c r="E41" s="48"/>
      <c r="F41" s="44"/>
    </row>
    <row r="42" spans="1:7" x14ac:dyDescent="0.25">
      <c r="A42" s="10" t="s">
        <v>758</v>
      </c>
      <c r="C42" s="44"/>
      <c r="D42" s="44"/>
      <c r="E42" s="48"/>
      <c r="F42" s="44"/>
    </row>
    <row r="43" spans="1:7" ht="15" customHeight="1" x14ac:dyDescent="0.25">
      <c r="A43" s="58"/>
      <c r="B43" s="86" t="s">
        <v>37</v>
      </c>
      <c r="C43" s="58" t="s">
        <v>35</v>
      </c>
      <c r="D43" s="58" t="s">
        <v>36</v>
      </c>
      <c r="E43" s="61"/>
      <c r="F43" s="62" t="s">
        <v>25</v>
      </c>
      <c r="G43" s="62"/>
    </row>
    <row r="44" spans="1:7" x14ac:dyDescent="0.25">
      <c r="A44" s="10" t="s">
        <v>759</v>
      </c>
      <c r="B44" s="36" t="s">
        <v>38</v>
      </c>
      <c r="C44" s="43">
        <f>SUM(C45:C71)</f>
        <v>1</v>
      </c>
      <c r="D44" s="43">
        <f>SUM(D45:D71)</f>
        <v>0</v>
      </c>
      <c r="E44" s="44"/>
      <c r="F44" s="43">
        <f>SUM(F45:F71)</f>
        <v>1</v>
      </c>
      <c r="G44" s="10"/>
    </row>
    <row r="45" spans="1:7" x14ac:dyDescent="0.25">
      <c r="A45" s="10" t="s">
        <v>760</v>
      </c>
      <c r="B45" s="10" t="s">
        <v>39</v>
      </c>
      <c r="C45" s="103"/>
      <c r="D45" s="103"/>
      <c r="E45" s="44"/>
      <c r="F45" s="103"/>
      <c r="G45" s="10"/>
    </row>
    <row r="46" spans="1:7" x14ac:dyDescent="0.25">
      <c r="A46" s="10" t="s">
        <v>761</v>
      </c>
      <c r="B46" s="10" t="s">
        <v>40</v>
      </c>
      <c r="C46" s="103"/>
      <c r="D46" s="103"/>
      <c r="E46" s="44"/>
      <c r="F46" s="103"/>
      <c r="G46" s="10"/>
    </row>
    <row r="47" spans="1:7" x14ac:dyDescent="0.25">
      <c r="A47" s="10" t="s">
        <v>762</v>
      </c>
      <c r="B47" s="10" t="s">
        <v>41</v>
      </c>
      <c r="C47" s="103"/>
      <c r="D47" s="103"/>
      <c r="E47" s="44"/>
      <c r="F47" s="103"/>
      <c r="G47" s="10"/>
    </row>
    <row r="48" spans="1:7" x14ac:dyDescent="0.25">
      <c r="A48" s="10" t="s">
        <v>763</v>
      </c>
      <c r="B48" s="10" t="s">
        <v>42</v>
      </c>
      <c r="C48" s="103"/>
      <c r="D48" s="103"/>
      <c r="E48" s="44"/>
      <c r="F48" s="103"/>
      <c r="G48" s="10"/>
    </row>
    <row r="49" spans="1:7" x14ac:dyDescent="0.25">
      <c r="A49" s="10" t="s">
        <v>764</v>
      </c>
      <c r="B49" s="10" t="s">
        <v>43</v>
      </c>
      <c r="C49" s="103"/>
      <c r="D49" s="103"/>
      <c r="E49" s="44"/>
      <c r="F49" s="103"/>
      <c r="G49" s="10"/>
    </row>
    <row r="50" spans="1:7" x14ac:dyDescent="0.25">
      <c r="A50" s="10" t="s">
        <v>765</v>
      </c>
      <c r="B50" s="10" t="s">
        <v>1636</v>
      </c>
      <c r="C50" s="103"/>
      <c r="D50" s="103"/>
      <c r="E50" s="44"/>
      <c r="F50" s="103"/>
      <c r="G50" s="10"/>
    </row>
    <row r="51" spans="1:7" x14ac:dyDescent="0.25">
      <c r="A51" s="10" t="s">
        <v>766</v>
      </c>
      <c r="B51" s="10" t="s">
        <v>44</v>
      </c>
      <c r="C51" s="103"/>
      <c r="D51" s="103"/>
      <c r="E51" s="44"/>
      <c r="F51" s="103"/>
      <c r="G51" s="10"/>
    </row>
    <row r="52" spans="1:7" x14ac:dyDescent="0.25">
      <c r="A52" s="10" t="s">
        <v>767</v>
      </c>
      <c r="B52" s="10" t="s">
        <v>45</v>
      </c>
      <c r="C52" s="103"/>
      <c r="D52" s="103"/>
      <c r="E52" s="44"/>
      <c r="F52" s="103"/>
      <c r="G52" s="10"/>
    </row>
    <row r="53" spans="1:7" x14ac:dyDescent="0.25">
      <c r="A53" s="10" t="s">
        <v>768</v>
      </c>
      <c r="B53" s="10" t="s">
        <v>46</v>
      </c>
      <c r="C53" s="103"/>
      <c r="D53" s="103"/>
      <c r="E53" s="44"/>
      <c r="F53" s="103"/>
      <c r="G53" s="10"/>
    </row>
    <row r="54" spans="1:7" x14ac:dyDescent="0.25">
      <c r="A54" s="10" t="s">
        <v>769</v>
      </c>
      <c r="B54" s="10" t="s">
        <v>47</v>
      </c>
      <c r="C54" s="103"/>
      <c r="D54" s="103"/>
      <c r="E54" s="44"/>
      <c r="F54" s="103"/>
      <c r="G54" s="10"/>
    </row>
    <row r="55" spans="1:7" x14ac:dyDescent="0.25">
      <c r="A55" s="10" t="s">
        <v>770</v>
      </c>
      <c r="B55" s="10" t="s">
        <v>48</v>
      </c>
      <c r="C55" s="103"/>
      <c r="D55" s="103"/>
      <c r="E55" s="44"/>
      <c r="F55" s="103"/>
      <c r="G55" s="10"/>
    </row>
    <row r="56" spans="1:7" x14ac:dyDescent="0.25">
      <c r="A56" s="10" t="s">
        <v>771</v>
      </c>
      <c r="B56" s="10" t="s">
        <v>49</v>
      </c>
      <c r="C56" s="103"/>
      <c r="D56" s="103"/>
      <c r="E56" s="44"/>
      <c r="F56" s="103"/>
      <c r="G56" s="10"/>
    </row>
    <row r="57" spans="1:7" x14ac:dyDescent="0.25">
      <c r="A57" s="10" t="s">
        <v>772</v>
      </c>
      <c r="B57" s="10" t="s">
        <v>50</v>
      </c>
      <c r="C57" s="103">
        <v>1</v>
      </c>
      <c r="D57" s="103" t="str">
        <f>IF(C57="","","ND2")</f>
        <v>ND2</v>
      </c>
      <c r="E57" s="44"/>
      <c r="F57" s="103">
        <f>IF(C57="","",C57)</f>
        <v>1</v>
      </c>
      <c r="G57" s="10"/>
    </row>
    <row r="58" spans="1:7" x14ac:dyDescent="0.25">
      <c r="A58" s="10" t="s">
        <v>773</v>
      </c>
      <c r="B58" s="10" t="s">
        <v>51</v>
      </c>
      <c r="C58" s="103"/>
      <c r="D58" s="103"/>
      <c r="E58" s="44"/>
      <c r="F58" s="103"/>
      <c r="G58" s="10"/>
    </row>
    <row r="59" spans="1:7" x14ac:dyDescent="0.25">
      <c r="A59" s="10" t="s">
        <v>774</v>
      </c>
      <c r="B59" s="10" t="s">
        <v>52</v>
      </c>
      <c r="C59" s="103"/>
      <c r="D59" s="103"/>
      <c r="E59" s="44"/>
      <c r="F59" s="103"/>
      <c r="G59" s="10"/>
    </row>
    <row r="60" spans="1:7" x14ac:dyDescent="0.25">
      <c r="A60" s="10" t="s">
        <v>775</v>
      </c>
      <c r="B60" s="10" t="s">
        <v>1</v>
      </c>
      <c r="C60" s="103"/>
      <c r="D60" s="103"/>
      <c r="E60" s="44"/>
      <c r="F60" s="103"/>
      <c r="G60" s="10"/>
    </row>
    <row r="61" spans="1:7" x14ac:dyDescent="0.25">
      <c r="A61" s="10" t="s">
        <v>776</v>
      </c>
      <c r="B61" s="10" t="s">
        <v>53</v>
      </c>
      <c r="C61" s="103"/>
      <c r="D61" s="103"/>
      <c r="E61" s="44"/>
      <c r="F61" s="103"/>
      <c r="G61" s="10"/>
    </row>
    <row r="62" spans="1:7" x14ac:dyDescent="0.25">
      <c r="A62" s="10" t="s">
        <v>777</v>
      </c>
      <c r="B62" s="10" t="s">
        <v>54</v>
      </c>
      <c r="C62" s="103"/>
      <c r="D62" s="103"/>
      <c r="E62" s="44"/>
      <c r="F62" s="103"/>
      <c r="G62" s="10"/>
    </row>
    <row r="63" spans="1:7" x14ac:dyDescent="0.25">
      <c r="A63" s="10" t="s">
        <v>778</v>
      </c>
      <c r="B63" s="10" t="s">
        <v>55</v>
      </c>
      <c r="C63" s="103"/>
      <c r="D63" s="103"/>
      <c r="E63" s="44"/>
      <c r="F63" s="103"/>
      <c r="G63" s="10"/>
    </row>
    <row r="64" spans="1:7" x14ac:dyDescent="0.25">
      <c r="A64" s="10" t="s">
        <v>779</v>
      </c>
      <c r="B64" s="10" t="s">
        <v>56</v>
      </c>
      <c r="C64" s="103"/>
      <c r="D64" s="103"/>
      <c r="E64" s="44"/>
      <c r="F64" s="103"/>
      <c r="G64" s="10"/>
    </row>
    <row r="65" spans="1:7" x14ac:dyDescent="0.25">
      <c r="A65" s="10" t="s">
        <v>780</v>
      </c>
      <c r="B65" s="10" t="s">
        <v>57</v>
      </c>
      <c r="C65" s="103"/>
      <c r="D65" s="103"/>
      <c r="E65" s="44"/>
      <c r="F65" s="103"/>
      <c r="G65" s="10"/>
    </row>
    <row r="66" spans="1:7" x14ac:dyDescent="0.25">
      <c r="A66" s="10" t="s">
        <v>781</v>
      </c>
      <c r="B66" s="10" t="s">
        <v>58</v>
      </c>
      <c r="C66" s="103"/>
      <c r="D66" s="103"/>
      <c r="E66" s="44"/>
      <c r="F66" s="103"/>
      <c r="G66" s="10"/>
    </row>
    <row r="67" spans="1:7" x14ac:dyDescent="0.25">
      <c r="A67" s="10" t="s">
        <v>782</v>
      </c>
      <c r="B67" s="10" t="s">
        <v>59</v>
      </c>
      <c r="C67" s="103"/>
      <c r="D67" s="103"/>
      <c r="E67" s="44"/>
      <c r="F67" s="103"/>
      <c r="G67" s="10"/>
    </row>
    <row r="68" spans="1:7" x14ac:dyDescent="0.25">
      <c r="A68" s="10" t="s">
        <v>783</v>
      </c>
      <c r="B68" s="10" t="s">
        <v>60</v>
      </c>
      <c r="C68" s="103"/>
      <c r="D68" s="103"/>
      <c r="E68" s="44"/>
      <c r="F68" s="103"/>
      <c r="G68" s="10"/>
    </row>
    <row r="69" spans="1:7" x14ac:dyDescent="0.25">
      <c r="A69" s="10" t="s">
        <v>784</v>
      </c>
      <c r="B69" s="10" t="s">
        <v>61</v>
      </c>
      <c r="C69" s="103"/>
      <c r="D69" s="103"/>
      <c r="E69" s="44"/>
      <c r="F69" s="103"/>
      <c r="G69" s="10"/>
    </row>
    <row r="70" spans="1:7" x14ac:dyDescent="0.25">
      <c r="A70" s="10" t="s">
        <v>785</v>
      </c>
      <c r="B70" s="10" t="s">
        <v>62</v>
      </c>
      <c r="C70" s="103"/>
      <c r="D70" s="103"/>
      <c r="E70" s="44"/>
      <c r="F70" s="103"/>
      <c r="G70" s="10"/>
    </row>
    <row r="71" spans="1:7" x14ac:dyDescent="0.25">
      <c r="A71" s="10" t="s">
        <v>786</v>
      </c>
      <c r="B71" s="10" t="s">
        <v>2</v>
      </c>
      <c r="C71" s="103"/>
      <c r="D71" s="103"/>
      <c r="E71" s="44"/>
      <c r="F71" s="103"/>
      <c r="G71" s="10"/>
    </row>
    <row r="72" spans="1:7" x14ac:dyDescent="0.25">
      <c r="A72" s="10" t="s">
        <v>787</v>
      </c>
      <c r="B72" s="36" t="s">
        <v>15</v>
      </c>
      <c r="C72" s="43">
        <f>SUM(C73:C75)</f>
        <v>0</v>
      </c>
      <c r="D72" s="43">
        <f>SUM(D73:D75)</f>
        <v>0</v>
      </c>
      <c r="E72" s="44"/>
      <c r="F72" s="43">
        <f>SUM(F73:F75)</f>
        <v>0</v>
      </c>
      <c r="G72" s="10"/>
    </row>
    <row r="73" spans="1:7" x14ac:dyDescent="0.25">
      <c r="A73" s="10" t="s">
        <v>788</v>
      </c>
      <c r="B73" s="10" t="s">
        <v>64</v>
      </c>
      <c r="C73" s="103"/>
      <c r="D73" s="103"/>
      <c r="E73" s="44"/>
      <c r="F73" s="103"/>
      <c r="G73" s="10"/>
    </row>
    <row r="74" spans="1:7" x14ac:dyDescent="0.25">
      <c r="A74" s="10" t="s">
        <v>789</v>
      </c>
      <c r="B74" s="10" t="s">
        <v>65</v>
      </c>
      <c r="C74" s="103"/>
      <c r="D74" s="103"/>
      <c r="E74" s="44"/>
      <c r="F74" s="103"/>
      <c r="G74" s="10"/>
    </row>
    <row r="75" spans="1:7" x14ac:dyDescent="0.25">
      <c r="A75" s="10" t="s">
        <v>790</v>
      </c>
      <c r="B75" s="10" t="s">
        <v>0</v>
      </c>
      <c r="C75" s="103"/>
      <c r="D75" s="103"/>
      <c r="E75" s="44"/>
      <c r="F75" s="103"/>
      <c r="G75" s="10"/>
    </row>
    <row r="76" spans="1:7" x14ac:dyDescent="0.25">
      <c r="A76" s="10" t="s">
        <v>791</v>
      </c>
      <c r="B76" s="36" t="s">
        <v>12</v>
      </c>
      <c r="C76" s="43">
        <f>SUM(C77:C87)</f>
        <v>0</v>
      </c>
      <c r="D76" s="43">
        <f>SUM(D77:D87)</f>
        <v>0</v>
      </c>
      <c r="E76" s="44"/>
      <c r="F76" s="43">
        <f>SUM(F77:F87)</f>
        <v>0</v>
      </c>
      <c r="G76" s="10"/>
    </row>
    <row r="77" spans="1:7" x14ac:dyDescent="0.25">
      <c r="A77" s="10" t="s">
        <v>792</v>
      </c>
      <c r="B77" s="37" t="s">
        <v>16</v>
      </c>
      <c r="C77" s="103"/>
      <c r="D77" s="103"/>
      <c r="E77" s="44"/>
      <c r="F77" s="103"/>
      <c r="G77" s="10"/>
    </row>
    <row r="78" spans="1:7" x14ac:dyDescent="0.25">
      <c r="A78" s="10" t="s">
        <v>793</v>
      </c>
      <c r="B78" s="10" t="s">
        <v>63</v>
      </c>
      <c r="C78" s="103"/>
      <c r="D78" s="103"/>
      <c r="E78" s="44"/>
      <c r="F78" s="103"/>
      <c r="G78" s="10"/>
    </row>
    <row r="79" spans="1:7" x14ac:dyDescent="0.25">
      <c r="A79" s="10" t="s">
        <v>794</v>
      </c>
      <c r="B79" s="37" t="s">
        <v>17</v>
      </c>
      <c r="C79" s="103"/>
      <c r="D79" s="103"/>
      <c r="E79" s="44"/>
      <c r="F79" s="103"/>
      <c r="G79" s="10"/>
    </row>
    <row r="80" spans="1:7" x14ac:dyDescent="0.25">
      <c r="A80" s="10" t="s">
        <v>795</v>
      </c>
      <c r="B80" s="37" t="s">
        <v>18</v>
      </c>
      <c r="C80" s="103"/>
      <c r="D80" s="103"/>
      <c r="E80" s="44"/>
      <c r="F80" s="103"/>
      <c r="G80" s="10"/>
    </row>
    <row r="81" spans="1:7" x14ac:dyDescent="0.25">
      <c r="A81" s="10" t="s">
        <v>796</v>
      </c>
      <c r="B81" s="37" t="s">
        <v>3</v>
      </c>
      <c r="C81" s="103"/>
      <c r="D81" s="103"/>
      <c r="E81" s="44"/>
      <c r="F81" s="103"/>
      <c r="G81" s="10"/>
    </row>
    <row r="82" spans="1:7" x14ac:dyDescent="0.25">
      <c r="A82" s="10" t="s">
        <v>797</v>
      </c>
      <c r="B82" s="37" t="s">
        <v>19</v>
      </c>
      <c r="C82" s="103"/>
      <c r="D82" s="103"/>
      <c r="E82" s="44"/>
      <c r="F82" s="103"/>
      <c r="G82" s="10"/>
    </row>
    <row r="83" spans="1:7" x14ac:dyDescent="0.25">
      <c r="A83" s="10" t="s">
        <v>798</v>
      </c>
      <c r="B83" s="37" t="s">
        <v>20</v>
      </c>
      <c r="C83" s="103"/>
      <c r="D83" s="103"/>
      <c r="E83" s="44"/>
      <c r="F83" s="103"/>
      <c r="G83" s="10"/>
    </row>
    <row r="84" spans="1:7" x14ac:dyDescent="0.25">
      <c r="A84" s="10" t="s">
        <v>799</v>
      </c>
      <c r="B84" s="37" t="s">
        <v>21</v>
      </c>
      <c r="C84" s="103"/>
      <c r="D84" s="103"/>
      <c r="E84" s="44"/>
      <c r="F84" s="103"/>
      <c r="G84" s="10"/>
    </row>
    <row r="85" spans="1:7" x14ac:dyDescent="0.25">
      <c r="A85" s="10" t="s">
        <v>800</v>
      </c>
      <c r="B85" s="37" t="s">
        <v>22</v>
      </c>
      <c r="C85" s="103"/>
      <c r="D85" s="103"/>
      <c r="E85" s="44"/>
      <c r="F85" s="103" t="str">
        <f>IF(C85="","",C85)</f>
        <v/>
      </c>
      <c r="G85" s="10"/>
    </row>
    <row r="86" spans="1:7" x14ac:dyDescent="0.25">
      <c r="A86" s="10" t="s">
        <v>801</v>
      </c>
      <c r="B86" s="37" t="s">
        <v>23</v>
      </c>
      <c r="C86" s="103"/>
      <c r="D86" s="103"/>
      <c r="E86" s="44"/>
      <c r="F86" s="103"/>
      <c r="G86" s="10"/>
    </row>
    <row r="87" spans="1:7" x14ac:dyDescent="0.25">
      <c r="A87" s="10" t="s">
        <v>802</v>
      </c>
      <c r="B87" s="37" t="s">
        <v>12</v>
      </c>
      <c r="C87" s="103"/>
      <c r="D87" s="103"/>
      <c r="E87" s="44"/>
      <c r="F87" s="103"/>
      <c r="G87" s="10"/>
    </row>
    <row r="88" spans="1:7" x14ac:dyDescent="0.25">
      <c r="A88" s="10" t="s">
        <v>803</v>
      </c>
      <c r="B88" s="99" t="s">
        <v>14</v>
      </c>
      <c r="C88" s="103"/>
      <c r="D88" s="103"/>
      <c r="E88" s="44"/>
      <c r="F88" s="103"/>
      <c r="G88" s="10"/>
    </row>
    <row r="89" spans="1:7" x14ac:dyDescent="0.25">
      <c r="A89" s="10" t="s">
        <v>804</v>
      </c>
      <c r="B89" s="99" t="s">
        <v>14</v>
      </c>
      <c r="C89" s="103"/>
      <c r="D89" s="103"/>
      <c r="E89" s="44"/>
      <c r="F89" s="103"/>
      <c r="G89" s="10"/>
    </row>
    <row r="90" spans="1:7" x14ac:dyDescent="0.25">
      <c r="A90" s="10" t="s">
        <v>805</v>
      </c>
      <c r="B90" s="99" t="s">
        <v>14</v>
      </c>
      <c r="C90" s="103"/>
      <c r="D90" s="103"/>
      <c r="E90" s="44"/>
      <c r="F90" s="103"/>
      <c r="G90" s="10"/>
    </row>
    <row r="91" spans="1:7" x14ac:dyDescent="0.25">
      <c r="A91" s="10" t="s">
        <v>806</v>
      </c>
      <c r="B91" s="99" t="s">
        <v>14</v>
      </c>
      <c r="C91" s="103"/>
      <c r="D91" s="103"/>
      <c r="E91" s="44"/>
      <c r="F91" s="103"/>
      <c r="G91" s="10"/>
    </row>
    <row r="92" spans="1:7" x14ac:dyDescent="0.25">
      <c r="A92" s="10" t="s">
        <v>807</v>
      </c>
      <c r="B92" s="99" t="s">
        <v>14</v>
      </c>
      <c r="C92" s="103"/>
      <c r="D92" s="103"/>
      <c r="E92" s="44"/>
      <c r="F92" s="103"/>
      <c r="G92" s="10"/>
    </row>
    <row r="93" spans="1:7" x14ac:dyDescent="0.25">
      <c r="A93" s="10" t="s">
        <v>808</v>
      </c>
      <c r="B93" s="99" t="s">
        <v>14</v>
      </c>
      <c r="C93" s="103"/>
      <c r="D93" s="103"/>
      <c r="E93" s="44"/>
      <c r="F93" s="103"/>
      <c r="G93" s="10"/>
    </row>
    <row r="94" spans="1:7" x14ac:dyDescent="0.25">
      <c r="A94" s="10" t="s">
        <v>809</v>
      </c>
      <c r="B94" s="99" t="s">
        <v>14</v>
      </c>
      <c r="C94" s="103"/>
      <c r="D94" s="103"/>
      <c r="E94" s="44"/>
      <c r="F94" s="103"/>
      <c r="G94" s="10"/>
    </row>
    <row r="95" spans="1:7" x14ac:dyDescent="0.25">
      <c r="A95" s="10" t="s">
        <v>810</v>
      </c>
      <c r="B95" s="99" t="s">
        <v>14</v>
      </c>
      <c r="C95" s="103"/>
      <c r="D95" s="103"/>
      <c r="E95" s="44"/>
      <c r="F95" s="103"/>
      <c r="G95" s="10"/>
    </row>
    <row r="96" spans="1:7" x14ac:dyDescent="0.25">
      <c r="A96" s="10" t="s">
        <v>811</v>
      </c>
      <c r="B96" s="99" t="s">
        <v>14</v>
      </c>
      <c r="C96" s="103"/>
      <c r="D96" s="103"/>
      <c r="E96" s="44"/>
      <c r="F96" s="103"/>
      <c r="G96" s="10"/>
    </row>
    <row r="97" spans="1:7" ht="15" customHeight="1" x14ac:dyDescent="0.25">
      <c r="A97" s="10" t="s">
        <v>812</v>
      </c>
      <c r="B97" s="99" t="s">
        <v>14</v>
      </c>
      <c r="C97" s="103"/>
      <c r="D97" s="103"/>
      <c r="E97" s="44"/>
      <c r="F97" s="103"/>
      <c r="G97" s="10"/>
    </row>
    <row r="98" spans="1:7" x14ac:dyDescent="0.25">
      <c r="A98" s="58"/>
      <c r="B98" s="58" t="s">
        <v>286</v>
      </c>
      <c r="C98" s="58" t="s">
        <v>35</v>
      </c>
      <c r="D98" s="58" t="s">
        <v>36</v>
      </c>
      <c r="E98" s="61"/>
      <c r="F98" s="62" t="s">
        <v>25</v>
      </c>
      <c r="G98" s="62"/>
    </row>
    <row r="99" spans="1:7" x14ac:dyDescent="0.25">
      <c r="A99" s="10" t="s">
        <v>813</v>
      </c>
      <c r="B99" s="104" t="s">
        <v>1637</v>
      </c>
      <c r="C99" s="103">
        <v>1.3398367035807187E-2</v>
      </c>
      <c r="D99" s="103" t="str">
        <f t="shared" ref="D99:D111" si="1">IF(C99="","","ND2")</f>
        <v>ND2</v>
      </c>
      <c r="E99" s="44"/>
      <c r="F99" s="103">
        <f t="shared" ref="F99:F111" si="2">IF(C99="","",C99)</f>
        <v>1.3398367035807187E-2</v>
      </c>
      <c r="G99" s="10"/>
    </row>
    <row r="100" spans="1:7" x14ac:dyDescent="0.25">
      <c r="A100" s="10" t="s">
        <v>814</v>
      </c>
      <c r="B100" s="104" t="s">
        <v>1638</v>
      </c>
      <c r="C100" s="103">
        <v>4.6778667137364602E-2</v>
      </c>
      <c r="D100" s="103" t="str">
        <f t="shared" si="1"/>
        <v>ND2</v>
      </c>
      <c r="E100" s="44"/>
      <c r="F100" s="103">
        <f t="shared" si="2"/>
        <v>4.6778667137364602E-2</v>
      </c>
      <c r="G100" s="10"/>
    </row>
    <row r="101" spans="1:7" x14ac:dyDescent="0.25">
      <c r="A101" s="10" t="s">
        <v>815</v>
      </c>
      <c r="B101" s="104" t="s">
        <v>1639</v>
      </c>
      <c r="C101" s="103">
        <v>1.377598414941838E-2</v>
      </c>
      <c r="D101" s="103" t="str">
        <f t="shared" si="1"/>
        <v>ND2</v>
      </c>
      <c r="E101" s="44"/>
      <c r="F101" s="103">
        <f t="shared" si="2"/>
        <v>1.377598414941838E-2</v>
      </c>
      <c r="G101" s="10"/>
    </row>
    <row r="102" spans="1:7" x14ac:dyDescent="0.25">
      <c r="A102" s="10" t="s">
        <v>816</v>
      </c>
      <c r="B102" s="104" t="s">
        <v>1640</v>
      </c>
      <c r="C102" s="103">
        <v>9.5984184383057322E-2</v>
      </c>
      <c r="D102" s="103" t="str">
        <f t="shared" si="1"/>
        <v>ND2</v>
      </c>
      <c r="E102" s="44"/>
      <c r="F102" s="103">
        <f t="shared" si="2"/>
        <v>9.5984184383057322E-2</v>
      </c>
      <c r="G102" s="10"/>
    </row>
    <row r="103" spans="1:7" x14ac:dyDescent="0.25">
      <c r="A103" s="10" t="s">
        <v>817</v>
      </c>
      <c r="B103" s="104" t="s">
        <v>1641</v>
      </c>
      <c r="C103" s="103">
        <v>2.5928905477612757E-2</v>
      </c>
      <c r="D103" s="103" t="str">
        <f t="shared" si="1"/>
        <v>ND2</v>
      </c>
      <c r="E103" s="44"/>
      <c r="F103" s="103">
        <f t="shared" si="2"/>
        <v>2.5928905477612757E-2</v>
      </c>
      <c r="G103" s="10"/>
    </row>
    <row r="104" spans="1:7" x14ac:dyDescent="0.25">
      <c r="A104" s="10" t="s">
        <v>818</v>
      </c>
      <c r="B104" s="104" t="s">
        <v>1642</v>
      </c>
      <c r="C104" s="103">
        <v>1.1722667086145236E-2</v>
      </c>
      <c r="D104" s="103" t="str">
        <f t="shared" si="1"/>
        <v>ND2</v>
      </c>
      <c r="E104" s="44"/>
      <c r="F104" s="103">
        <f t="shared" si="2"/>
        <v>1.1722667086145236E-2</v>
      </c>
      <c r="G104" s="10"/>
    </row>
    <row r="105" spans="1:7" x14ac:dyDescent="0.25">
      <c r="A105" s="10" t="s">
        <v>819</v>
      </c>
      <c r="B105" s="104" t="s">
        <v>1643</v>
      </c>
      <c r="C105" s="103">
        <v>0.15849634834127979</v>
      </c>
      <c r="D105" s="103" t="str">
        <f t="shared" si="1"/>
        <v>ND2</v>
      </c>
      <c r="E105" s="44"/>
      <c r="F105" s="103">
        <f t="shared" si="2"/>
        <v>0.15849634834127979</v>
      </c>
      <c r="G105" s="10"/>
    </row>
    <row r="106" spans="1:7" x14ac:dyDescent="0.25">
      <c r="A106" s="10" t="s">
        <v>820</v>
      </c>
      <c r="B106" s="104" t="s">
        <v>1644</v>
      </c>
      <c r="C106" s="103">
        <v>0.17078420185966647</v>
      </c>
      <c r="D106" s="103" t="str">
        <f t="shared" si="1"/>
        <v>ND2</v>
      </c>
      <c r="E106" s="44"/>
      <c r="F106" s="103">
        <f t="shared" si="2"/>
        <v>0.17078420185966647</v>
      </c>
      <c r="G106" s="10"/>
    </row>
    <row r="107" spans="1:7" x14ac:dyDescent="0.25">
      <c r="A107" s="10" t="s">
        <v>821</v>
      </c>
      <c r="B107" s="104" t="s">
        <v>1645</v>
      </c>
      <c r="C107" s="103">
        <v>5.1951188063893282E-2</v>
      </c>
      <c r="D107" s="103" t="str">
        <f t="shared" si="1"/>
        <v>ND2</v>
      </c>
      <c r="E107" s="44"/>
      <c r="F107" s="103">
        <f t="shared" si="2"/>
        <v>5.1951188063893282E-2</v>
      </c>
      <c r="G107" s="10"/>
    </row>
    <row r="108" spans="1:7" x14ac:dyDescent="0.25">
      <c r="A108" s="10" t="s">
        <v>822</v>
      </c>
      <c r="B108" s="104" t="s">
        <v>1646</v>
      </c>
      <c r="C108" s="103">
        <v>0.10085177267867035</v>
      </c>
      <c r="D108" s="103" t="str">
        <f t="shared" si="1"/>
        <v>ND2</v>
      </c>
      <c r="E108" s="44"/>
      <c r="F108" s="103">
        <f t="shared" si="2"/>
        <v>0.10085177267867035</v>
      </c>
      <c r="G108" s="10"/>
    </row>
    <row r="109" spans="1:7" x14ac:dyDescent="0.25">
      <c r="A109" s="10" t="s">
        <v>823</v>
      </c>
      <c r="B109" s="104" t="s">
        <v>1647</v>
      </c>
      <c r="C109" s="103">
        <v>5.5914566109439134E-3</v>
      </c>
      <c r="D109" s="103" t="str">
        <f t="shared" si="1"/>
        <v>ND2</v>
      </c>
      <c r="E109" s="44"/>
      <c r="F109" s="103">
        <f t="shared" si="2"/>
        <v>5.5914566109439134E-3</v>
      </c>
      <c r="G109" s="10"/>
    </row>
    <row r="110" spans="1:7" x14ac:dyDescent="0.25">
      <c r="A110" s="10" t="s">
        <v>824</v>
      </c>
      <c r="B110" s="104" t="s">
        <v>1648</v>
      </c>
      <c r="C110" s="103">
        <v>0.23410738768372605</v>
      </c>
      <c r="D110" s="103" t="str">
        <f t="shared" si="1"/>
        <v>ND2</v>
      </c>
      <c r="E110" s="44"/>
      <c r="F110" s="103">
        <f t="shared" si="2"/>
        <v>0.23410738768372605</v>
      </c>
      <c r="G110" s="10"/>
    </row>
    <row r="111" spans="1:7" x14ac:dyDescent="0.25">
      <c r="A111" s="10" t="s">
        <v>825</v>
      </c>
      <c r="B111" s="104" t="s">
        <v>1649</v>
      </c>
      <c r="C111" s="103">
        <v>7.0628869492414745E-2</v>
      </c>
      <c r="D111" s="103" t="str">
        <f t="shared" si="1"/>
        <v>ND2</v>
      </c>
      <c r="E111" s="44"/>
      <c r="F111" s="103">
        <f t="shared" si="2"/>
        <v>7.0628869492414745E-2</v>
      </c>
      <c r="G111" s="10"/>
    </row>
    <row r="112" spans="1:7" x14ac:dyDescent="0.25">
      <c r="A112" s="10" t="s">
        <v>826</v>
      </c>
      <c r="B112" s="104"/>
      <c r="C112" s="103"/>
      <c r="D112" s="103"/>
      <c r="E112" s="44"/>
      <c r="F112" s="103"/>
      <c r="G112" s="10"/>
    </row>
    <row r="113" spans="1:7" x14ac:dyDescent="0.25">
      <c r="A113" s="10" t="s">
        <v>827</v>
      </c>
      <c r="B113" s="104"/>
      <c r="C113" s="103"/>
      <c r="D113" s="103"/>
      <c r="E113" s="44"/>
      <c r="F113" s="103"/>
      <c r="G113" s="10"/>
    </row>
    <row r="114" spans="1:7" x14ac:dyDescent="0.25">
      <c r="A114" s="10" t="s">
        <v>828</v>
      </c>
      <c r="B114" s="104"/>
      <c r="C114" s="103"/>
      <c r="D114" s="103"/>
      <c r="E114" s="44"/>
      <c r="F114" s="103"/>
      <c r="G114" s="10"/>
    </row>
    <row r="115" spans="1:7" x14ac:dyDescent="0.25">
      <c r="A115" s="10" t="s">
        <v>829</v>
      </c>
      <c r="B115" s="104"/>
      <c r="C115" s="103"/>
      <c r="D115" s="103"/>
      <c r="E115" s="44"/>
      <c r="F115" s="103"/>
      <c r="G115" s="10"/>
    </row>
    <row r="116" spans="1:7" x14ac:dyDescent="0.25">
      <c r="A116" s="10" t="s">
        <v>830</v>
      </c>
      <c r="B116" s="104"/>
      <c r="C116" s="103"/>
      <c r="D116" s="103"/>
      <c r="E116" s="44"/>
      <c r="F116" s="103"/>
      <c r="G116" s="10"/>
    </row>
    <row r="117" spans="1:7" x14ac:dyDescent="0.25">
      <c r="A117" s="10" t="s">
        <v>831</v>
      </c>
      <c r="B117" s="104"/>
      <c r="C117" s="103"/>
      <c r="D117" s="103"/>
      <c r="E117" s="44"/>
      <c r="F117" s="103"/>
      <c r="G117" s="10"/>
    </row>
    <row r="118" spans="1:7" x14ac:dyDescent="0.25">
      <c r="A118" s="10" t="s">
        <v>832</v>
      </c>
      <c r="B118" s="104"/>
      <c r="C118" s="103"/>
      <c r="D118" s="103"/>
      <c r="E118" s="44"/>
      <c r="F118" s="103"/>
      <c r="G118" s="10"/>
    </row>
    <row r="119" spans="1:7" x14ac:dyDescent="0.25">
      <c r="A119" s="10" t="s">
        <v>833</v>
      </c>
      <c r="B119" s="104"/>
      <c r="C119" s="103"/>
      <c r="D119" s="103"/>
      <c r="E119" s="44"/>
      <c r="F119" s="103"/>
      <c r="G119" s="10"/>
    </row>
    <row r="120" spans="1:7" x14ac:dyDescent="0.25">
      <c r="A120" s="10" t="s">
        <v>834</v>
      </c>
      <c r="B120" s="104"/>
      <c r="C120" s="103"/>
      <c r="D120" s="103"/>
      <c r="E120" s="44"/>
      <c r="F120" s="103"/>
      <c r="G120" s="10"/>
    </row>
    <row r="121" spans="1:7" x14ac:dyDescent="0.25">
      <c r="A121" s="10" t="s">
        <v>835</v>
      </c>
      <c r="B121" s="104"/>
      <c r="C121" s="103"/>
      <c r="D121" s="103"/>
      <c r="E121" s="44"/>
      <c r="F121" s="103"/>
      <c r="G121" s="10"/>
    </row>
    <row r="122" spans="1:7" x14ac:dyDescent="0.25">
      <c r="A122" s="10" t="s">
        <v>836</v>
      </c>
      <c r="B122" s="104"/>
      <c r="C122" s="103"/>
      <c r="D122" s="103"/>
      <c r="E122" s="44"/>
      <c r="F122" s="103"/>
      <c r="G122" s="10"/>
    </row>
    <row r="123" spans="1:7" x14ac:dyDescent="0.25">
      <c r="A123" s="10" t="s">
        <v>837</v>
      </c>
      <c r="B123" s="104"/>
      <c r="C123" s="103"/>
      <c r="D123" s="103"/>
      <c r="E123" s="44"/>
      <c r="F123" s="103"/>
      <c r="G123" s="10"/>
    </row>
    <row r="124" spans="1:7" x14ac:dyDescent="0.25">
      <c r="A124" s="10" t="s">
        <v>838</v>
      </c>
      <c r="B124" s="104"/>
      <c r="C124" s="103"/>
      <c r="D124" s="103"/>
      <c r="E124" s="44"/>
      <c r="F124" s="103"/>
      <c r="G124" s="10"/>
    </row>
    <row r="125" spans="1:7" x14ac:dyDescent="0.25">
      <c r="A125" s="10" t="s">
        <v>839</v>
      </c>
      <c r="B125" s="104"/>
      <c r="C125" s="103"/>
      <c r="D125" s="103"/>
      <c r="E125" s="44"/>
      <c r="F125" s="103"/>
      <c r="G125" s="10"/>
    </row>
    <row r="126" spans="1:7" x14ac:dyDescent="0.25">
      <c r="A126" s="10" t="s">
        <v>840</v>
      </c>
      <c r="B126" s="104"/>
      <c r="C126" s="103"/>
      <c r="D126" s="103"/>
      <c r="E126" s="44"/>
      <c r="F126" s="103"/>
      <c r="G126" s="10"/>
    </row>
    <row r="127" spans="1:7" x14ac:dyDescent="0.25">
      <c r="A127" s="10" t="s">
        <v>841</v>
      </c>
      <c r="B127" s="104"/>
      <c r="C127" s="103"/>
      <c r="D127" s="103"/>
      <c r="E127" s="44"/>
      <c r="F127" s="103"/>
      <c r="G127" s="10"/>
    </row>
    <row r="128" spans="1:7" x14ac:dyDescent="0.25">
      <c r="A128" s="10" t="s">
        <v>842</v>
      </c>
      <c r="B128" s="104"/>
      <c r="C128" s="103"/>
      <c r="D128" s="103"/>
      <c r="E128" s="44"/>
      <c r="F128" s="103"/>
      <c r="G128" s="10"/>
    </row>
    <row r="129" spans="1:7" x14ac:dyDescent="0.25">
      <c r="A129" s="10" t="s">
        <v>843</v>
      </c>
      <c r="B129" s="104"/>
      <c r="C129" s="103"/>
      <c r="D129" s="103"/>
      <c r="E129" s="44"/>
      <c r="F129" s="103"/>
      <c r="G129" s="10"/>
    </row>
    <row r="130" spans="1:7" x14ac:dyDescent="0.25">
      <c r="A130" s="10" t="s">
        <v>844</v>
      </c>
      <c r="B130" s="104"/>
      <c r="C130" s="103"/>
      <c r="D130" s="103"/>
      <c r="E130" s="44"/>
      <c r="F130" s="103"/>
      <c r="G130" s="10"/>
    </row>
    <row r="131" spans="1:7" x14ac:dyDescent="0.25">
      <c r="A131" s="10" t="s">
        <v>845</v>
      </c>
      <c r="B131" s="104"/>
      <c r="C131" s="103"/>
      <c r="D131" s="103"/>
      <c r="E131" s="44"/>
      <c r="F131" s="103"/>
      <c r="G131" s="10"/>
    </row>
    <row r="132" spans="1:7" x14ac:dyDescent="0.25">
      <c r="A132" s="10" t="s">
        <v>846</v>
      </c>
      <c r="B132" s="104"/>
      <c r="C132" s="103"/>
      <c r="D132" s="103"/>
      <c r="E132" s="44"/>
      <c r="F132" s="103"/>
      <c r="G132" s="10"/>
    </row>
    <row r="133" spans="1:7" x14ac:dyDescent="0.25">
      <c r="A133" s="10" t="s">
        <v>847</v>
      </c>
      <c r="B133" s="104"/>
      <c r="C133" s="103"/>
      <c r="D133" s="103"/>
      <c r="E133" s="44"/>
      <c r="F133" s="103"/>
      <c r="G133" s="10"/>
    </row>
    <row r="134" spans="1:7" x14ac:dyDescent="0.25">
      <c r="A134" s="10" t="s">
        <v>848</v>
      </c>
      <c r="B134" s="104"/>
      <c r="C134" s="103"/>
      <c r="D134" s="103"/>
      <c r="E134" s="44"/>
      <c r="F134" s="103"/>
      <c r="G134" s="10"/>
    </row>
    <row r="135" spans="1:7" x14ac:dyDescent="0.25">
      <c r="A135" s="10" t="s">
        <v>849</v>
      </c>
      <c r="B135" s="104"/>
      <c r="C135" s="103"/>
      <c r="D135" s="103"/>
      <c r="E135" s="44"/>
      <c r="F135" s="103"/>
      <c r="G135" s="10"/>
    </row>
    <row r="136" spans="1:7" x14ac:dyDescent="0.25">
      <c r="A136" s="10" t="s">
        <v>850</v>
      </c>
      <c r="B136" s="104"/>
      <c r="C136" s="103"/>
      <c r="D136" s="103"/>
      <c r="E136" s="44"/>
      <c r="F136" s="103"/>
      <c r="G136" s="10"/>
    </row>
    <row r="137" spans="1:7" x14ac:dyDescent="0.25">
      <c r="A137" s="10" t="s">
        <v>851</v>
      </c>
      <c r="B137" s="104"/>
      <c r="C137" s="103"/>
      <c r="D137" s="103"/>
      <c r="E137" s="44"/>
      <c r="F137" s="103"/>
      <c r="G137" s="10"/>
    </row>
    <row r="138" spans="1:7" x14ac:dyDescent="0.25">
      <c r="A138" s="10" t="s">
        <v>852</v>
      </c>
      <c r="B138" s="104"/>
      <c r="C138" s="103"/>
      <c r="D138" s="103"/>
      <c r="E138" s="44"/>
      <c r="F138" s="103"/>
      <c r="G138" s="10"/>
    </row>
    <row r="139" spans="1:7" x14ac:dyDescent="0.25">
      <c r="A139" s="10" t="s">
        <v>853</v>
      </c>
      <c r="B139" s="104"/>
      <c r="C139" s="103"/>
      <c r="D139" s="103"/>
      <c r="E139" s="44"/>
      <c r="F139" s="103"/>
      <c r="G139" s="10"/>
    </row>
    <row r="140" spans="1:7" x14ac:dyDescent="0.25">
      <c r="A140" s="10" t="s">
        <v>854</v>
      </c>
      <c r="B140" s="104"/>
      <c r="C140" s="103"/>
      <c r="D140" s="103"/>
      <c r="E140" s="44"/>
      <c r="F140" s="103"/>
      <c r="G140" s="10"/>
    </row>
    <row r="141" spans="1:7" x14ac:dyDescent="0.25">
      <c r="A141" s="10" t="s">
        <v>855</v>
      </c>
      <c r="B141" s="104"/>
      <c r="C141" s="103"/>
      <c r="D141" s="103"/>
      <c r="E141" s="44"/>
      <c r="F141" s="103"/>
      <c r="G141" s="10"/>
    </row>
    <row r="142" spans="1:7" x14ac:dyDescent="0.25">
      <c r="A142" s="10" t="s">
        <v>856</v>
      </c>
      <c r="B142" s="104"/>
      <c r="C142" s="103"/>
      <c r="D142" s="103"/>
      <c r="E142" s="44"/>
      <c r="F142" s="103"/>
      <c r="G142" s="10"/>
    </row>
    <row r="143" spans="1:7" x14ac:dyDescent="0.25">
      <c r="A143" s="10" t="s">
        <v>857</v>
      </c>
      <c r="B143" s="104"/>
      <c r="C143" s="103"/>
      <c r="D143" s="103"/>
      <c r="E143" s="44"/>
      <c r="F143" s="103"/>
      <c r="G143" s="10"/>
    </row>
    <row r="144" spans="1:7" x14ac:dyDescent="0.25">
      <c r="A144" s="10" t="s">
        <v>858</v>
      </c>
      <c r="B144" s="104"/>
      <c r="C144" s="103"/>
      <c r="D144" s="103"/>
      <c r="E144" s="44"/>
      <c r="F144" s="103"/>
      <c r="G144" s="10"/>
    </row>
    <row r="145" spans="1:7" x14ac:dyDescent="0.25">
      <c r="A145" s="10" t="s">
        <v>859</v>
      </c>
      <c r="B145" s="104"/>
      <c r="C145" s="103"/>
      <c r="D145" s="103"/>
      <c r="E145" s="44"/>
      <c r="F145" s="103"/>
      <c r="G145" s="10"/>
    </row>
    <row r="146" spans="1:7" x14ac:dyDescent="0.25">
      <c r="A146" s="10" t="s">
        <v>860</v>
      </c>
      <c r="B146" s="104"/>
      <c r="C146" s="103"/>
      <c r="D146" s="103"/>
      <c r="E146" s="44"/>
      <c r="F146" s="103"/>
      <c r="G146" s="10"/>
    </row>
    <row r="147" spans="1:7" x14ac:dyDescent="0.25">
      <c r="A147" s="10" t="s">
        <v>861</v>
      </c>
      <c r="B147" s="104"/>
      <c r="C147" s="103"/>
      <c r="D147" s="103"/>
      <c r="E147" s="44"/>
      <c r="F147" s="103"/>
      <c r="G147" s="10"/>
    </row>
    <row r="148" spans="1:7" ht="15" customHeight="1" x14ac:dyDescent="0.25">
      <c r="A148" s="10" t="s">
        <v>862</v>
      </c>
      <c r="B148" s="104"/>
      <c r="C148" s="103"/>
      <c r="D148" s="103"/>
      <c r="E148" s="44"/>
      <c r="F148" s="103"/>
      <c r="G148" s="10"/>
    </row>
    <row r="149" spans="1:7" x14ac:dyDescent="0.25">
      <c r="A149" s="58"/>
      <c r="B149" s="58" t="s">
        <v>704</v>
      </c>
      <c r="C149" s="58" t="s">
        <v>35</v>
      </c>
      <c r="D149" s="58" t="s">
        <v>36</v>
      </c>
      <c r="E149" s="61"/>
      <c r="F149" s="62" t="s">
        <v>25</v>
      </c>
      <c r="G149" s="62"/>
    </row>
    <row r="150" spans="1:7" x14ac:dyDescent="0.25">
      <c r="A150" s="10" t="s">
        <v>863</v>
      </c>
      <c r="B150" s="10" t="s">
        <v>67</v>
      </c>
      <c r="C150" s="103">
        <v>1</v>
      </c>
      <c r="D150" s="103" t="str">
        <f>IF(C150="","","ND2")</f>
        <v>ND2</v>
      </c>
      <c r="E150" s="45"/>
      <c r="F150" s="103">
        <f>IF(C150="","",C150)</f>
        <v>1</v>
      </c>
    </row>
    <row r="151" spans="1:7" x14ac:dyDescent="0.25">
      <c r="A151" s="10" t="s">
        <v>864</v>
      </c>
      <c r="B151" s="10" t="s">
        <v>68</v>
      </c>
      <c r="C151" s="103">
        <v>0</v>
      </c>
      <c r="D151" s="103" t="str">
        <f>IF(C151="","","ND2")</f>
        <v>ND2</v>
      </c>
      <c r="E151" s="45"/>
      <c r="F151" s="103">
        <f>IF(C151="","",C151)</f>
        <v>0</v>
      </c>
    </row>
    <row r="152" spans="1:7" x14ac:dyDescent="0.25">
      <c r="A152" s="10" t="s">
        <v>865</v>
      </c>
      <c r="B152" s="10" t="s">
        <v>12</v>
      </c>
      <c r="C152" s="103">
        <v>0</v>
      </c>
      <c r="D152" s="103" t="str">
        <f>IF(C152="","","ND2")</f>
        <v>ND2</v>
      </c>
      <c r="E152" s="45"/>
      <c r="F152" s="103">
        <f>IF(C152="","",C152)</f>
        <v>0</v>
      </c>
    </row>
    <row r="153" spans="1:7" x14ac:dyDescent="0.25">
      <c r="A153" s="10" t="s">
        <v>866</v>
      </c>
      <c r="C153" s="44"/>
      <c r="D153" s="44"/>
      <c r="E153" s="45"/>
      <c r="F153" s="44"/>
    </row>
    <row r="154" spans="1:7" x14ac:dyDescent="0.25">
      <c r="A154" s="10" t="s">
        <v>867</v>
      </c>
      <c r="C154" s="44"/>
      <c r="D154" s="44"/>
      <c r="E154" s="45"/>
      <c r="F154" s="44"/>
    </row>
    <row r="155" spans="1:7" x14ac:dyDescent="0.25">
      <c r="A155" s="10" t="s">
        <v>868</v>
      </c>
      <c r="C155" s="44"/>
      <c r="D155" s="44"/>
      <c r="E155" s="45"/>
      <c r="F155" s="44"/>
    </row>
    <row r="156" spans="1:7" x14ac:dyDescent="0.25">
      <c r="A156" s="10" t="s">
        <v>869</v>
      </c>
      <c r="C156" s="44"/>
      <c r="D156" s="44"/>
      <c r="E156" s="45"/>
      <c r="F156" s="44"/>
    </row>
    <row r="157" spans="1:7" x14ac:dyDescent="0.25">
      <c r="A157" s="10" t="s">
        <v>870</v>
      </c>
      <c r="C157" s="44"/>
      <c r="D157" s="44"/>
      <c r="E157" s="45"/>
      <c r="F157" s="44"/>
    </row>
    <row r="158" spans="1:7" ht="15" customHeight="1" x14ac:dyDescent="0.25">
      <c r="A158" s="10" t="s">
        <v>871</v>
      </c>
      <c r="C158" s="44"/>
      <c r="D158" s="44"/>
      <c r="E158" s="45"/>
      <c r="F158" s="44"/>
    </row>
    <row r="159" spans="1:7" x14ac:dyDescent="0.25">
      <c r="A159" s="58"/>
      <c r="B159" s="86" t="s">
        <v>705</v>
      </c>
      <c r="C159" s="58" t="s">
        <v>35</v>
      </c>
      <c r="D159" s="58" t="s">
        <v>36</v>
      </c>
      <c r="E159" s="61"/>
      <c r="F159" s="62" t="s">
        <v>25</v>
      </c>
      <c r="G159" s="62"/>
    </row>
    <row r="160" spans="1:7" x14ac:dyDescent="0.25">
      <c r="A160" s="10" t="s">
        <v>872</v>
      </c>
      <c r="B160" s="10" t="s">
        <v>69</v>
      </c>
      <c r="C160" s="103">
        <v>0.15043549571477141</v>
      </c>
      <c r="D160" s="103" t="str">
        <f>IF(C160="","","ND2")</f>
        <v>ND2</v>
      </c>
      <c r="E160" s="45"/>
      <c r="F160" s="103">
        <f>IF(C160="","",C160)</f>
        <v>0.15043549571477141</v>
      </c>
    </row>
    <row r="161" spans="1:7" x14ac:dyDescent="0.25">
      <c r="A161" s="10" t="s">
        <v>873</v>
      </c>
      <c r="B161" s="10" t="s">
        <v>70</v>
      </c>
      <c r="C161" s="103">
        <v>0.84956450428522867</v>
      </c>
      <c r="D161" s="103" t="str">
        <f>IF(C161="","","ND2")</f>
        <v>ND2</v>
      </c>
      <c r="E161" s="45"/>
      <c r="F161" s="103">
        <f>IF(C161="","",C161)</f>
        <v>0.84956450428522867</v>
      </c>
    </row>
    <row r="162" spans="1:7" x14ac:dyDescent="0.25">
      <c r="A162" s="10" t="s">
        <v>874</v>
      </c>
      <c r="B162" s="10" t="s">
        <v>12</v>
      </c>
      <c r="C162" s="103">
        <v>0</v>
      </c>
      <c r="D162" s="103" t="str">
        <f>IF(C162="","","ND2")</f>
        <v>ND2</v>
      </c>
      <c r="E162" s="45"/>
      <c r="F162" s="103">
        <f>IF(C162="","",C162)</f>
        <v>0</v>
      </c>
    </row>
    <row r="163" spans="1:7" x14ac:dyDescent="0.25">
      <c r="A163" s="10" t="s">
        <v>875</v>
      </c>
      <c r="E163" s="8"/>
    </row>
    <row r="164" spans="1:7" x14ac:dyDescent="0.25">
      <c r="A164" s="10" t="s">
        <v>876</v>
      </c>
      <c r="E164" s="8"/>
    </row>
    <row r="165" spans="1:7" x14ac:dyDescent="0.25">
      <c r="A165" s="10" t="s">
        <v>877</v>
      </c>
      <c r="E165" s="8"/>
    </row>
    <row r="166" spans="1:7" x14ac:dyDescent="0.25">
      <c r="A166" s="10" t="s">
        <v>878</v>
      </c>
      <c r="E166" s="8"/>
    </row>
    <row r="167" spans="1:7" x14ac:dyDescent="0.25">
      <c r="A167" s="10" t="s">
        <v>879</v>
      </c>
      <c r="E167" s="8"/>
    </row>
    <row r="168" spans="1:7" ht="15" customHeight="1" x14ac:dyDescent="0.25">
      <c r="A168" s="10" t="s">
        <v>880</v>
      </c>
      <c r="E168" s="8"/>
    </row>
    <row r="169" spans="1:7" x14ac:dyDescent="0.25">
      <c r="A169" s="58"/>
      <c r="B169" s="86" t="s">
        <v>71</v>
      </c>
      <c r="C169" s="58" t="s">
        <v>35</v>
      </c>
      <c r="D169" s="58" t="s">
        <v>36</v>
      </c>
      <c r="E169" s="61"/>
      <c r="F169" s="62" t="s">
        <v>25</v>
      </c>
      <c r="G169" s="62"/>
    </row>
    <row r="170" spans="1:7" x14ac:dyDescent="0.25">
      <c r="A170" s="10" t="s">
        <v>881</v>
      </c>
      <c r="B170" s="38" t="s">
        <v>1650</v>
      </c>
      <c r="C170" s="103">
        <v>0.30292644506862354</v>
      </c>
      <c r="D170" s="103" t="str">
        <f>IF(C170="","","ND2")</f>
        <v>ND2</v>
      </c>
      <c r="E170" s="87"/>
      <c r="F170" s="103">
        <f>IF(C170="","",C170)</f>
        <v>0.30292644506862354</v>
      </c>
    </row>
    <row r="171" spans="1:7" x14ac:dyDescent="0.25">
      <c r="A171" s="10" t="s">
        <v>882</v>
      </c>
      <c r="B171" s="38" t="s">
        <v>1651</v>
      </c>
      <c r="C171" s="103">
        <v>0.14518024666890392</v>
      </c>
      <c r="D171" s="103" t="str">
        <f>IF(C171="","","ND2")</f>
        <v>ND2</v>
      </c>
      <c r="E171" s="87"/>
      <c r="F171" s="103">
        <f>IF(C171="","",C171)</f>
        <v>0.14518024666890392</v>
      </c>
    </row>
    <row r="172" spans="1:7" x14ac:dyDescent="0.25">
      <c r="A172" s="10" t="s">
        <v>883</v>
      </c>
      <c r="B172" s="38" t="s">
        <v>1652</v>
      </c>
      <c r="C172" s="103">
        <v>0.13768120284513394</v>
      </c>
      <c r="D172" s="103" t="str">
        <f>IF(C172="","","ND2")</f>
        <v>ND2</v>
      </c>
      <c r="E172" s="44"/>
      <c r="F172" s="103">
        <f>IF(C172="","",C172)</f>
        <v>0.13768120284513394</v>
      </c>
    </row>
    <row r="173" spans="1:7" x14ac:dyDescent="0.25">
      <c r="A173" s="10" t="s">
        <v>884</v>
      </c>
      <c r="B173" s="38" t="s">
        <v>1653</v>
      </c>
      <c r="C173" s="103">
        <v>0.41421210541733866</v>
      </c>
      <c r="D173" s="103" t="str">
        <f>IF(C173="","","ND2")</f>
        <v>ND2</v>
      </c>
      <c r="E173" s="44"/>
      <c r="F173" s="103">
        <f>IF(C173="","",C173)</f>
        <v>0.41421210541733866</v>
      </c>
    </row>
    <row r="174" spans="1:7" x14ac:dyDescent="0.25">
      <c r="A174" s="10" t="s">
        <v>885</v>
      </c>
      <c r="B174" s="38" t="s">
        <v>1654</v>
      </c>
      <c r="C174" s="103">
        <v>0</v>
      </c>
      <c r="D174" s="103" t="str">
        <f>IF(C174="","","ND2")</f>
        <v>ND2</v>
      </c>
      <c r="E174" s="44"/>
      <c r="F174" s="103">
        <f>IF(C174="","",C174)</f>
        <v>0</v>
      </c>
    </row>
    <row r="175" spans="1:7" x14ac:dyDescent="0.25">
      <c r="A175" s="10" t="s">
        <v>886</v>
      </c>
      <c r="C175" s="44"/>
      <c r="D175" s="44"/>
      <c r="E175" s="44"/>
      <c r="F175" s="44"/>
    </row>
    <row r="176" spans="1:7" x14ac:dyDescent="0.25">
      <c r="A176" s="10" t="s">
        <v>887</v>
      </c>
      <c r="C176" s="44"/>
      <c r="D176" s="44"/>
      <c r="E176" s="44"/>
      <c r="F176" s="44"/>
    </row>
    <row r="177" spans="1:7" x14ac:dyDescent="0.25">
      <c r="A177" s="10" t="s">
        <v>888</v>
      </c>
      <c r="B177" s="38"/>
      <c r="C177" s="44"/>
      <c r="D177" s="44"/>
      <c r="E177" s="44"/>
      <c r="F177" s="44"/>
    </row>
    <row r="178" spans="1:7" ht="15" customHeight="1" x14ac:dyDescent="0.25">
      <c r="A178" s="10" t="s">
        <v>889</v>
      </c>
      <c r="B178" s="38"/>
      <c r="C178" s="44"/>
      <c r="D178" s="44"/>
      <c r="E178" s="44"/>
      <c r="F178" s="44"/>
    </row>
    <row r="179" spans="1:7" x14ac:dyDescent="0.25">
      <c r="A179" s="58"/>
      <c r="B179" s="86" t="s">
        <v>72</v>
      </c>
      <c r="C179" s="58" t="s">
        <v>35</v>
      </c>
      <c r="D179" s="58" t="s">
        <v>36</v>
      </c>
      <c r="E179" s="61"/>
      <c r="F179" s="62" t="s">
        <v>25</v>
      </c>
      <c r="G179" s="62"/>
    </row>
    <row r="180" spans="1:7" x14ac:dyDescent="0.25">
      <c r="A180" s="10" t="s">
        <v>890</v>
      </c>
      <c r="B180" s="10" t="s">
        <v>1655</v>
      </c>
      <c r="C180" s="103">
        <v>0</v>
      </c>
      <c r="D180" s="103" t="str">
        <f>IF(C180="","","ND2")</f>
        <v>ND2</v>
      </c>
      <c r="E180" s="45"/>
      <c r="F180" s="103">
        <f>IF(C180="","",C180)</f>
        <v>0</v>
      </c>
    </row>
    <row r="181" spans="1:7" x14ac:dyDescent="0.25">
      <c r="A181" s="10" t="s">
        <v>891</v>
      </c>
      <c r="B181" s="130" t="s">
        <v>1656</v>
      </c>
      <c r="C181" s="44">
        <v>1</v>
      </c>
      <c r="D181" s="44" t="str">
        <f>IF(C181="","","ND2")</f>
        <v>ND2</v>
      </c>
      <c r="E181" s="45"/>
      <c r="F181" s="44">
        <f>IF(C181="","",C181)</f>
        <v>1</v>
      </c>
    </row>
    <row r="182" spans="1:7" x14ac:dyDescent="0.25">
      <c r="A182" s="10" t="s">
        <v>892</v>
      </c>
      <c r="B182" s="39"/>
      <c r="C182" s="44"/>
      <c r="D182" s="44" t="str">
        <f>IF(C182="","","ND2")</f>
        <v/>
      </c>
      <c r="E182" s="45"/>
      <c r="F182" s="44" t="str">
        <f>IF(C182="","",C182)</f>
        <v/>
      </c>
    </row>
    <row r="183" spans="1:7" x14ac:dyDescent="0.25">
      <c r="A183" s="10" t="s">
        <v>893</v>
      </c>
      <c r="B183" s="39"/>
      <c r="C183" s="44"/>
      <c r="D183" s="44" t="str">
        <f>IF(C183="","","ND2")</f>
        <v/>
      </c>
      <c r="E183" s="45"/>
      <c r="F183" s="44" t="str">
        <f>IF(C183="","",C183)</f>
        <v/>
      </c>
    </row>
    <row r="184" spans="1:7" x14ac:dyDescent="0.25">
      <c r="A184" s="10" t="s">
        <v>894</v>
      </c>
      <c r="B184" s="39"/>
      <c r="C184" s="44"/>
      <c r="D184" s="44" t="str">
        <f>IF(C184="","","ND2")</f>
        <v/>
      </c>
      <c r="E184" s="45"/>
      <c r="F184" s="44" t="str">
        <f>IF(C184="","",C184)</f>
        <v/>
      </c>
    </row>
    <row r="185" spans="1:7" ht="15" customHeight="1" x14ac:dyDescent="0.25">
      <c r="A185" s="59"/>
      <c r="B185" s="124" t="s">
        <v>1514</v>
      </c>
      <c r="C185" s="59"/>
      <c r="D185" s="59"/>
      <c r="E185" s="59"/>
      <c r="F185" s="60"/>
      <c r="G185" s="60"/>
    </row>
    <row r="186" spans="1:7" x14ac:dyDescent="0.25">
      <c r="A186" s="58"/>
      <c r="B186" s="86" t="s">
        <v>73</v>
      </c>
      <c r="C186" s="58" t="s">
        <v>74</v>
      </c>
      <c r="D186" s="58" t="s">
        <v>75</v>
      </c>
      <c r="E186" s="61"/>
      <c r="F186" s="58" t="s">
        <v>35</v>
      </c>
      <c r="G186" s="58" t="s">
        <v>76</v>
      </c>
    </row>
    <row r="187" spans="1:7" x14ac:dyDescent="0.25">
      <c r="A187" s="10" t="s">
        <v>895</v>
      </c>
      <c r="B187" s="37" t="s">
        <v>77</v>
      </c>
      <c r="C187" s="97">
        <v>304.95771529049898</v>
      </c>
      <c r="D187" s="49"/>
      <c r="E187" s="40"/>
      <c r="F187" s="17"/>
      <c r="G187" s="17"/>
    </row>
    <row r="188" spans="1:7" x14ac:dyDescent="0.25">
      <c r="A188" s="40"/>
      <c r="B188" s="41"/>
      <c r="C188" s="93"/>
      <c r="D188" s="94"/>
      <c r="E188" s="40"/>
      <c r="F188" s="17"/>
      <c r="G188" s="17"/>
    </row>
    <row r="189" spans="1:7" x14ac:dyDescent="0.25">
      <c r="B189" s="37" t="s">
        <v>78</v>
      </c>
      <c r="C189" s="93"/>
      <c r="D189" s="94"/>
      <c r="E189" s="40"/>
      <c r="F189" s="17"/>
      <c r="G189" s="17"/>
    </row>
    <row r="190" spans="1:7" x14ac:dyDescent="0.25">
      <c r="A190" s="10" t="s">
        <v>896</v>
      </c>
      <c r="B190" s="104" t="s">
        <v>1657</v>
      </c>
      <c r="C190" s="97">
        <v>0.13690947000000001</v>
      </c>
      <c r="D190" s="100">
        <v>7</v>
      </c>
      <c r="E190" s="40"/>
      <c r="F190" s="46">
        <f t="shared" ref="F190:F213" si="3">IF($C$214=0,"",IF(C190="[for completion]","",IF(C190="","",C190/$C$214)))</f>
        <v>3.0686654088408376E-4</v>
      </c>
      <c r="G190" s="46">
        <f t="shared" ref="G190:G213" si="4">IF($D$214=0,"",IF(D190="[for completion]","",IF(D190="","",D190/$D$214)))</f>
        <v>4.7846889952153108E-3</v>
      </c>
    </row>
    <row r="191" spans="1:7" x14ac:dyDescent="0.25">
      <c r="A191" s="10" t="s">
        <v>897</v>
      </c>
      <c r="B191" s="104" t="s">
        <v>1658</v>
      </c>
      <c r="C191" s="97">
        <v>0.72249677999999995</v>
      </c>
      <c r="D191" s="100">
        <v>19</v>
      </c>
      <c r="E191" s="40"/>
      <c r="F191" s="46">
        <f t="shared" si="3"/>
        <v>1.6193919067723282E-3</v>
      </c>
      <c r="G191" s="46">
        <f t="shared" si="4"/>
        <v>1.2987012987012988E-2</v>
      </c>
    </row>
    <row r="192" spans="1:7" x14ac:dyDescent="0.25">
      <c r="A192" s="10" t="s">
        <v>898</v>
      </c>
      <c r="B192" s="104" t="s">
        <v>1659</v>
      </c>
      <c r="C192" s="97">
        <v>1.8388597799999999</v>
      </c>
      <c r="D192" s="100">
        <v>29</v>
      </c>
      <c r="E192" s="40"/>
      <c r="F192" s="46">
        <f t="shared" si="3"/>
        <v>4.1215888123697164E-3</v>
      </c>
      <c r="G192" s="46">
        <f t="shared" si="4"/>
        <v>1.9822282980177717E-2</v>
      </c>
    </row>
    <row r="193" spans="1:7" x14ac:dyDescent="0.25">
      <c r="A193" s="10" t="s">
        <v>899</v>
      </c>
      <c r="B193" s="104" t="s">
        <v>1660</v>
      </c>
      <c r="C193" s="97">
        <v>2.6741286099999999</v>
      </c>
      <c r="D193" s="100">
        <v>30</v>
      </c>
      <c r="E193" s="40"/>
      <c r="F193" s="46">
        <f t="shared" si="3"/>
        <v>5.9937460602970932E-3</v>
      </c>
      <c r="G193" s="46">
        <f t="shared" si="4"/>
        <v>2.050580997949419E-2</v>
      </c>
    </row>
    <row r="194" spans="1:7" x14ac:dyDescent="0.25">
      <c r="A194" s="10" t="s">
        <v>900</v>
      </c>
      <c r="B194" s="104" t="s">
        <v>1661</v>
      </c>
      <c r="C194" s="97">
        <v>14.54387777</v>
      </c>
      <c r="D194" s="100">
        <v>112</v>
      </c>
      <c r="E194" s="40"/>
      <c r="F194" s="46">
        <f t="shared" si="3"/>
        <v>3.2598398506113728E-2</v>
      </c>
      <c r="G194" s="46">
        <f t="shared" si="4"/>
        <v>7.6555023923444973E-2</v>
      </c>
    </row>
    <row r="195" spans="1:7" x14ac:dyDescent="0.25">
      <c r="A195" s="10" t="s">
        <v>901</v>
      </c>
      <c r="B195" s="104" t="s">
        <v>1662</v>
      </c>
      <c r="C195" s="97">
        <v>26.17330437</v>
      </c>
      <c r="D195" s="100">
        <v>147</v>
      </c>
      <c r="E195" s="40"/>
      <c r="F195" s="46">
        <f t="shared" si="3"/>
        <v>5.8664396082522073E-2</v>
      </c>
      <c r="G195" s="46">
        <f t="shared" si="4"/>
        <v>0.10047846889952153</v>
      </c>
    </row>
    <row r="196" spans="1:7" x14ac:dyDescent="0.25">
      <c r="A196" s="10" t="s">
        <v>902</v>
      </c>
      <c r="B196" s="104" t="s">
        <v>1663</v>
      </c>
      <c r="C196" s="97">
        <v>43.650840520000003</v>
      </c>
      <c r="D196" s="100">
        <v>194</v>
      </c>
      <c r="E196" s="40"/>
      <c r="F196" s="46">
        <f t="shared" si="3"/>
        <v>9.7838246229827647E-2</v>
      </c>
      <c r="G196" s="46">
        <f t="shared" si="4"/>
        <v>0.13260423786739575</v>
      </c>
    </row>
    <row r="197" spans="1:7" x14ac:dyDescent="0.25">
      <c r="A197" s="10" t="s">
        <v>903</v>
      </c>
      <c r="B197" s="104" t="s">
        <v>1664</v>
      </c>
      <c r="C197" s="97">
        <v>65.222143619999997</v>
      </c>
      <c r="D197" s="100">
        <v>236</v>
      </c>
      <c r="E197" s="40"/>
      <c r="F197" s="46">
        <f t="shared" si="3"/>
        <v>0.14618779549518607</v>
      </c>
      <c r="G197" s="46">
        <f t="shared" si="4"/>
        <v>0.16131237183868763</v>
      </c>
    </row>
    <row r="198" spans="1:7" x14ac:dyDescent="0.25">
      <c r="A198" s="10" t="s">
        <v>904</v>
      </c>
      <c r="B198" s="104" t="s">
        <v>1665</v>
      </c>
      <c r="C198" s="97">
        <v>66.803986949999995</v>
      </c>
      <c r="D198" s="100">
        <v>205</v>
      </c>
      <c r="E198" s="40"/>
      <c r="F198" s="46">
        <f t="shared" si="3"/>
        <v>0.14973331203905743</v>
      </c>
      <c r="G198" s="46">
        <f t="shared" si="4"/>
        <v>0.14012303485987695</v>
      </c>
    </row>
    <row r="199" spans="1:7" x14ac:dyDescent="0.25">
      <c r="A199" s="10" t="s">
        <v>905</v>
      </c>
      <c r="B199" s="104" t="s">
        <v>1666</v>
      </c>
      <c r="C199" s="97">
        <v>58.092614959999999</v>
      </c>
      <c r="D199" s="100">
        <v>155</v>
      </c>
      <c r="E199" s="37"/>
      <c r="F199" s="46">
        <f t="shared" si="3"/>
        <v>0.1302077920810458</v>
      </c>
      <c r="G199" s="46">
        <f t="shared" si="4"/>
        <v>0.10594668489405332</v>
      </c>
    </row>
    <row r="200" spans="1:7" x14ac:dyDescent="0.25">
      <c r="A200" s="10" t="s">
        <v>906</v>
      </c>
      <c r="B200" s="104" t="s">
        <v>1667</v>
      </c>
      <c r="C200" s="97">
        <v>52.758678080000003</v>
      </c>
      <c r="D200" s="100">
        <v>125</v>
      </c>
      <c r="E200" s="37"/>
      <c r="F200" s="46">
        <f t="shared" si="3"/>
        <v>0.11825239732522912</v>
      </c>
      <c r="G200" s="46">
        <f t="shared" si="4"/>
        <v>8.5440874914559123E-2</v>
      </c>
    </row>
    <row r="201" spans="1:7" x14ac:dyDescent="0.25">
      <c r="A201" s="10" t="s">
        <v>907</v>
      </c>
      <c r="B201" s="104" t="s">
        <v>1668</v>
      </c>
      <c r="C201" s="97">
        <v>34.571851979999998</v>
      </c>
      <c r="D201" s="100">
        <v>73</v>
      </c>
      <c r="E201" s="37"/>
      <c r="F201" s="46">
        <f t="shared" si="3"/>
        <v>7.748875683368843E-2</v>
      </c>
      <c r="G201" s="46">
        <f t="shared" si="4"/>
        <v>4.9897470950102531E-2</v>
      </c>
    </row>
    <row r="202" spans="1:7" x14ac:dyDescent="0.25">
      <c r="A202" s="10" t="s">
        <v>908</v>
      </c>
      <c r="B202" s="104" t="s">
        <v>1669</v>
      </c>
      <c r="C202" s="97">
        <v>22.511673399999999</v>
      </c>
      <c r="D202" s="100">
        <v>43</v>
      </c>
      <c r="E202" s="37"/>
      <c r="F202" s="46">
        <f t="shared" si="3"/>
        <v>5.0457279147821117E-2</v>
      </c>
      <c r="G202" s="46">
        <f t="shared" si="4"/>
        <v>2.939166097060834E-2</v>
      </c>
    </row>
    <row r="203" spans="1:7" x14ac:dyDescent="0.25">
      <c r="A203" s="10" t="s">
        <v>909</v>
      </c>
      <c r="B203" s="104" t="s">
        <v>1670</v>
      </c>
      <c r="C203" s="97">
        <v>18.59692871</v>
      </c>
      <c r="D203" s="100">
        <v>32</v>
      </c>
      <c r="E203" s="37"/>
      <c r="F203" s="46">
        <f t="shared" si="3"/>
        <v>4.1682837456792479E-2</v>
      </c>
      <c r="G203" s="46">
        <f t="shared" si="4"/>
        <v>2.1872863978127138E-2</v>
      </c>
    </row>
    <row r="204" spans="1:7" x14ac:dyDescent="0.25">
      <c r="A204" s="10" t="s">
        <v>910</v>
      </c>
      <c r="B204" s="104" t="s">
        <v>1671</v>
      </c>
      <c r="C204" s="97">
        <v>16.14376815</v>
      </c>
      <c r="D204" s="100">
        <v>26</v>
      </c>
      <c r="E204" s="37"/>
      <c r="F204" s="46">
        <f t="shared" si="3"/>
        <v>3.6184365398720365E-2</v>
      </c>
      <c r="G204" s="46">
        <f t="shared" si="4"/>
        <v>1.77717019822283E-2</v>
      </c>
    </row>
    <row r="205" spans="1:7" x14ac:dyDescent="0.25">
      <c r="A205" s="10" t="s">
        <v>911</v>
      </c>
      <c r="B205" s="104" t="s">
        <v>1672</v>
      </c>
      <c r="C205" s="97">
        <v>8.1070444199999994</v>
      </c>
      <c r="D205" s="100">
        <v>12</v>
      </c>
      <c r="F205" s="46">
        <f t="shared" si="3"/>
        <v>1.8170990494368381E-2</v>
      </c>
      <c r="G205" s="46">
        <f t="shared" si="4"/>
        <v>8.2023239917976762E-3</v>
      </c>
    </row>
    <row r="206" spans="1:7" x14ac:dyDescent="0.25">
      <c r="A206" s="10" t="s">
        <v>912</v>
      </c>
      <c r="B206" s="104" t="s">
        <v>1673</v>
      </c>
      <c r="C206" s="97">
        <v>8.6928716300000008</v>
      </c>
      <c r="D206" s="100">
        <v>12</v>
      </c>
      <c r="E206" s="33"/>
      <c r="F206" s="46">
        <f t="shared" si="3"/>
        <v>1.9484053568007292E-2</v>
      </c>
      <c r="G206" s="46">
        <f t="shared" si="4"/>
        <v>8.2023239917976762E-3</v>
      </c>
    </row>
    <row r="207" spans="1:7" x14ac:dyDescent="0.25">
      <c r="A207" s="10" t="s">
        <v>913</v>
      </c>
      <c r="B207" s="104" t="s">
        <v>1674</v>
      </c>
      <c r="C207" s="97">
        <v>3.0878051399999999</v>
      </c>
      <c r="D207" s="100">
        <v>4</v>
      </c>
      <c r="E207" s="33"/>
      <c r="F207" s="46">
        <f t="shared" si="3"/>
        <v>6.920953548617886E-3</v>
      </c>
      <c r="G207" s="46">
        <f t="shared" si="4"/>
        <v>2.7341079972658922E-3</v>
      </c>
    </row>
    <row r="208" spans="1:7" x14ac:dyDescent="0.25">
      <c r="A208" s="10" t="s">
        <v>914</v>
      </c>
      <c r="B208" s="104" t="s">
        <v>1675</v>
      </c>
      <c r="C208" s="97">
        <v>0</v>
      </c>
      <c r="D208" s="100">
        <v>0</v>
      </c>
      <c r="E208" s="33"/>
      <c r="F208" s="46">
        <f t="shared" si="3"/>
        <v>0</v>
      </c>
      <c r="G208" s="46">
        <f t="shared" si="4"/>
        <v>0</v>
      </c>
    </row>
    <row r="209" spans="1:7" x14ac:dyDescent="0.25">
      <c r="A209" s="10" t="s">
        <v>915</v>
      </c>
      <c r="B209" s="104" t="s">
        <v>1676</v>
      </c>
      <c r="C209" s="97">
        <v>0.88428689000000005</v>
      </c>
      <c r="D209" s="100">
        <v>1</v>
      </c>
      <c r="E209" s="33"/>
      <c r="F209" s="46">
        <f t="shared" si="3"/>
        <v>1.9820254879625515E-3</v>
      </c>
      <c r="G209" s="46">
        <f t="shared" si="4"/>
        <v>6.8352699931647305E-4</v>
      </c>
    </row>
    <row r="210" spans="1:7" x14ac:dyDescent="0.25">
      <c r="A210" s="10" t="s">
        <v>916</v>
      </c>
      <c r="B210" s="104" t="s">
        <v>1677</v>
      </c>
      <c r="C210" s="97">
        <v>0.93906624000000005</v>
      </c>
      <c r="D210" s="100">
        <v>1</v>
      </c>
      <c r="E210" s="33"/>
      <c r="F210" s="46">
        <f t="shared" si="3"/>
        <v>2.1048069847164176E-3</v>
      </c>
      <c r="G210" s="46">
        <f t="shared" si="4"/>
        <v>6.8352699931647305E-4</v>
      </c>
    </row>
    <row r="211" spans="1:7" x14ac:dyDescent="0.25">
      <c r="A211" s="10" t="s">
        <v>917</v>
      </c>
      <c r="B211" s="104" t="s">
        <v>1678</v>
      </c>
      <c r="C211" s="97">
        <v>0</v>
      </c>
      <c r="D211" s="100">
        <v>0</v>
      </c>
      <c r="E211" s="33"/>
      <c r="F211" s="46">
        <f t="shared" si="3"/>
        <v>0</v>
      </c>
      <c r="G211" s="46">
        <f t="shared" si="4"/>
        <v>0</v>
      </c>
    </row>
    <row r="212" spans="1:7" x14ac:dyDescent="0.25">
      <c r="A212" s="10" t="s">
        <v>918</v>
      </c>
      <c r="B212" s="104" t="s">
        <v>1679</v>
      </c>
      <c r="C212" s="97">
        <v>0</v>
      </c>
      <c r="D212" s="100">
        <v>0</v>
      </c>
      <c r="E212" s="33"/>
      <c r="F212" s="46">
        <f t="shared" si="3"/>
        <v>0</v>
      </c>
      <c r="G212" s="46">
        <f t="shared" si="4"/>
        <v>0</v>
      </c>
    </row>
    <row r="213" spans="1:7" x14ac:dyDescent="0.25">
      <c r="A213" s="10" t="s">
        <v>919</v>
      </c>
      <c r="B213" s="104"/>
      <c r="C213" s="97"/>
      <c r="D213" s="100"/>
      <c r="E213" s="33"/>
      <c r="F213" s="46" t="str">
        <f t="shared" si="3"/>
        <v/>
      </c>
      <c r="G213" s="46" t="str">
        <f t="shared" si="4"/>
        <v/>
      </c>
    </row>
    <row r="214" spans="1:7" ht="15" customHeight="1" x14ac:dyDescent="0.25">
      <c r="A214" s="10" t="s">
        <v>920</v>
      </c>
      <c r="B214" s="42" t="s">
        <v>13</v>
      </c>
      <c r="C214" s="52">
        <f>SUM(C190:C213)</f>
        <v>446.15313746999999</v>
      </c>
      <c r="D214" s="50">
        <f>SUM(D190:D213)</f>
        <v>1463</v>
      </c>
      <c r="E214" s="33"/>
      <c r="F214" s="51">
        <f>SUM(F190:F213)</f>
        <v>1</v>
      </c>
      <c r="G214" s="51">
        <f>SUM(G190:G213)</f>
        <v>1</v>
      </c>
    </row>
    <row r="215" spans="1:7" x14ac:dyDescent="0.25">
      <c r="A215" s="58"/>
      <c r="B215" s="58" t="s">
        <v>79</v>
      </c>
      <c r="C215" s="58" t="s">
        <v>74</v>
      </c>
      <c r="D215" s="58" t="s">
        <v>75</v>
      </c>
      <c r="E215" s="61"/>
      <c r="F215" s="58" t="s">
        <v>35</v>
      </c>
      <c r="G215" s="58" t="s">
        <v>76</v>
      </c>
    </row>
    <row r="216" spans="1:7" x14ac:dyDescent="0.25">
      <c r="A216" s="10" t="s">
        <v>921</v>
      </c>
      <c r="B216" s="10" t="s">
        <v>80</v>
      </c>
      <c r="C216" s="105">
        <v>0.71732250861697167</v>
      </c>
      <c r="D216" s="49"/>
      <c r="F216" s="48"/>
      <c r="G216" s="48"/>
    </row>
    <row r="217" spans="1:7" x14ac:dyDescent="0.25">
      <c r="C217" s="47"/>
      <c r="D217" s="49"/>
      <c r="F217" s="48"/>
      <c r="G217" s="48"/>
    </row>
    <row r="218" spans="1:7" x14ac:dyDescent="0.25">
      <c r="B218" s="37" t="s">
        <v>81</v>
      </c>
      <c r="C218" s="47"/>
      <c r="D218" s="49"/>
      <c r="F218" s="48"/>
      <c r="G218" s="48"/>
    </row>
    <row r="219" spans="1:7" x14ac:dyDescent="0.25">
      <c r="A219" s="10" t="s">
        <v>922</v>
      </c>
      <c r="B219" s="10" t="s">
        <v>82</v>
      </c>
      <c r="C219" s="97">
        <v>13.652534859999999</v>
      </c>
      <c r="D219" s="100">
        <v>84</v>
      </c>
      <c r="F219" s="46">
        <f t="shared" ref="F219:F226" si="5">IF($C$227=0,"",IF(C219="[for completion]","",C219/$C$227))</f>
        <v>3.3964697533458314E-2</v>
      </c>
      <c r="G219" s="46">
        <f t="shared" ref="G219:G226" si="6">IF($D$227=0,"",IF(D219="[for completion]","",D219/$D$227))</f>
        <v>6.7199999999999996E-2</v>
      </c>
    </row>
    <row r="220" spans="1:7" x14ac:dyDescent="0.25">
      <c r="A220" s="10" t="s">
        <v>923</v>
      </c>
      <c r="B220" s="10" t="s">
        <v>83</v>
      </c>
      <c r="C220" s="97">
        <v>15.154145099999999</v>
      </c>
      <c r="D220" s="100">
        <v>65</v>
      </c>
      <c r="F220" s="46">
        <f t="shared" si="5"/>
        <v>3.7700394833464601E-2</v>
      </c>
      <c r="G220" s="46">
        <f t="shared" si="6"/>
        <v>5.1999999999999998E-2</v>
      </c>
    </row>
    <row r="221" spans="1:7" x14ac:dyDescent="0.25">
      <c r="A221" s="10" t="s">
        <v>924</v>
      </c>
      <c r="B221" s="10" t="s">
        <v>84</v>
      </c>
      <c r="C221" s="97">
        <v>40.127576380000001</v>
      </c>
      <c r="D221" s="100">
        <v>144</v>
      </c>
      <c r="F221" s="46">
        <f t="shared" si="5"/>
        <v>9.9829153228578243E-2</v>
      </c>
      <c r="G221" s="46">
        <f t="shared" si="6"/>
        <v>0.1152</v>
      </c>
    </row>
    <row r="222" spans="1:7" x14ac:dyDescent="0.25">
      <c r="A222" s="10" t="s">
        <v>925</v>
      </c>
      <c r="B222" s="10" t="s">
        <v>85</v>
      </c>
      <c r="C222" s="97">
        <v>38.06084354</v>
      </c>
      <c r="D222" s="100">
        <v>129</v>
      </c>
      <c r="F222" s="46">
        <f t="shared" si="5"/>
        <v>9.4687547181577444E-2</v>
      </c>
      <c r="G222" s="46">
        <f t="shared" si="6"/>
        <v>0.1032</v>
      </c>
    </row>
    <row r="223" spans="1:7" x14ac:dyDescent="0.25">
      <c r="A223" s="10" t="s">
        <v>926</v>
      </c>
      <c r="B223" s="10" t="s">
        <v>86</v>
      </c>
      <c r="C223" s="97">
        <v>59.530367329999997</v>
      </c>
      <c r="D223" s="100">
        <v>179</v>
      </c>
      <c r="F223" s="46">
        <f t="shared" si="5"/>
        <v>0.1480993047190885</v>
      </c>
      <c r="G223" s="46">
        <f t="shared" si="6"/>
        <v>0.14319999999999999</v>
      </c>
    </row>
    <row r="224" spans="1:7" x14ac:dyDescent="0.25">
      <c r="A224" s="10" t="s">
        <v>927</v>
      </c>
      <c r="B224" s="10" t="s">
        <v>87</v>
      </c>
      <c r="C224" s="97">
        <v>82.536792809999994</v>
      </c>
      <c r="D224" s="100">
        <v>245</v>
      </c>
      <c r="F224" s="46">
        <f t="shared" si="5"/>
        <v>0.20533455742250101</v>
      </c>
      <c r="G224" s="46">
        <f t="shared" si="6"/>
        <v>0.19600000000000001</v>
      </c>
    </row>
    <row r="225" spans="1:7" x14ac:dyDescent="0.25">
      <c r="A225" s="10" t="s">
        <v>928</v>
      </c>
      <c r="B225" s="10" t="s">
        <v>88</v>
      </c>
      <c r="C225" s="97">
        <v>144.63230938999999</v>
      </c>
      <c r="D225" s="100">
        <v>381</v>
      </c>
      <c r="F225" s="46">
        <f t="shared" si="5"/>
        <v>0.35981542566058772</v>
      </c>
      <c r="G225" s="46">
        <f t="shared" si="6"/>
        <v>0.30480000000000002</v>
      </c>
    </row>
    <row r="226" spans="1:7" x14ac:dyDescent="0.25">
      <c r="A226" s="10" t="s">
        <v>929</v>
      </c>
      <c r="B226" s="10" t="s">
        <v>89</v>
      </c>
      <c r="C226" s="97">
        <v>8.2679343500000009</v>
      </c>
      <c r="D226" s="100">
        <v>23</v>
      </c>
      <c r="F226" s="46">
        <f t="shared" si="5"/>
        <v>2.0568919420744132E-2</v>
      </c>
      <c r="G226" s="46">
        <f t="shared" si="6"/>
        <v>1.84E-2</v>
      </c>
    </row>
    <row r="227" spans="1:7" x14ac:dyDescent="0.25">
      <c r="A227" s="10" t="s">
        <v>930</v>
      </c>
      <c r="B227" s="42" t="s">
        <v>13</v>
      </c>
      <c r="C227" s="47">
        <f>SUM(C219:C226)</f>
        <v>401.96250376</v>
      </c>
      <c r="D227" s="49">
        <f>SUM(D219:D226)</f>
        <v>1250</v>
      </c>
      <c r="F227" s="44">
        <f>SUM(F219:F226)</f>
        <v>1</v>
      </c>
      <c r="G227" s="44">
        <f>SUM(G219:G226)</f>
        <v>1</v>
      </c>
    </row>
    <row r="228" spans="1:7" x14ac:dyDescent="0.25">
      <c r="A228" s="10" t="s">
        <v>931</v>
      </c>
      <c r="B228" s="34" t="s">
        <v>1680</v>
      </c>
      <c r="C228" s="97">
        <v>8.2679343500000009</v>
      </c>
      <c r="D228" s="100">
        <v>39</v>
      </c>
      <c r="F228" s="46">
        <f t="shared" ref="F228:F233" si="7">IF($C$227=0,"",IF(C228="[for completion]","",C228/$C$227))</f>
        <v>2.0568919420744132E-2</v>
      </c>
      <c r="G228" s="46">
        <f t="shared" ref="G228:G233" si="8">IF($D$227=0,"",IF(D228="[for completion]","",D228/$D$227))</f>
        <v>3.1199999999999999E-2</v>
      </c>
    </row>
    <row r="229" spans="1:7" x14ac:dyDescent="0.25">
      <c r="A229" s="10" t="s">
        <v>932</v>
      </c>
      <c r="B229" s="34" t="s">
        <v>1681</v>
      </c>
      <c r="C229" s="97">
        <v>0</v>
      </c>
      <c r="D229" s="100">
        <v>0</v>
      </c>
      <c r="F229" s="46">
        <f t="shared" si="7"/>
        <v>0</v>
      </c>
      <c r="G229" s="46">
        <f t="shared" si="8"/>
        <v>0</v>
      </c>
    </row>
    <row r="230" spans="1:7" x14ac:dyDescent="0.25">
      <c r="A230" s="10" t="s">
        <v>933</v>
      </c>
      <c r="B230" s="34" t="s">
        <v>1682</v>
      </c>
      <c r="C230" s="97">
        <v>0</v>
      </c>
      <c r="D230" s="100">
        <v>0</v>
      </c>
      <c r="F230" s="46">
        <f t="shared" si="7"/>
        <v>0</v>
      </c>
      <c r="G230" s="46">
        <f t="shared" si="8"/>
        <v>0</v>
      </c>
    </row>
    <row r="231" spans="1:7" x14ac:dyDescent="0.25">
      <c r="A231" s="10" t="s">
        <v>934</v>
      </c>
      <c r="B231" s="34" t="s">
        <v>1683</v>
      </c>
      <c r="C231" s="97">
        <v>0</v>
      </c>
      <c r="D231" s="100">
        <v>0</v>
      </c>
      <c r="F231" s="46">
        <f t="shared" si="7"/>
        <v>0</v>
      </c>
      <c r="G231" s="46">
        <f t="shared" si="8"/>
        <v>0</v>
      </c>
    </row>
    <row r="232" spans="1:7" x14ac:dyDescent="0.25">
      <c r="A232" s="10" t="s">
        <v>935</v>
      </c>
      <c r="B232" s="34" t="s">
        <v>1684</v>
      </c>
      <c r="C232" s="97">
        <v>0</v>
      </c>
      <c r="D232" s="100">
        <v>0</v>
      </c>
      <c r="F232" s="46">
        <f t="shared" si="7"/>
        <v>0</v>
      </c>
      <c r="G232" s="46">
        <f t="shared" si="8"/>
        <v>0</v>
      </c>
    </row>
    <row r="233" spans="1:7" x14ac:dyDescent="0.25">
      <c r="A233" s="10" t="s">
        <v>936</v>
      </c>
      <c r="B233" s="34" t="s">
        <v>1685</v>
      </c>
      <c r="C233" s="100">
        <v>0</v>
      </c>
      <c r="D233" s="100">
        <v>0</v>
      </c>
      <c r="F233" s="46">
        <f t="shared" si="7"/>
        <v>0</v>
      </c>
      <c r="G233" s="46">
        <f t="shared" si="8"/>
        <v>0</v>
      </c>
    </row>
    <row r="234" spans="1:7" x14ac:dyDescent="0.25">
      <c r="A234" s="10" t="s">
        <v>937</v>
      </c>
      <c r="B234" s="34"/>
      <c r="F234" s="46"/>
      <c r="G234" s="46"/>
    </row>
    <row r="235" spans="1:7" x14ac:dyDescent="0.25">
      <c r="A235" s="10" t="s">
        <v>938</v>
      </c>
      <c r="B235" s="34"/>
      <c r="F235" s="46"/>
      <c r="G235" s="46"/>
    </row>
    <row r="236" spans="1:7" ht="15" customHeight="1" x14ac:dyDescent="0.25">
      <c r="A236" s="10" t="s">
        <v>939</v>
      </c>
      <c r="B236" s="34"/>
      <c r="F236" s="46"/>
      <c r="G236" s="46"/>
    </row>
    <row r="237" spans="1:7" x14ac:dyDescent="0.25">
      <c r="A237" s="58"/>
      <c r="B237" s="58" t="s">
        <v>96</v>
      </c>
      <c r="C237" s="58" t="s">
        <v>74</v>
      </c>
      <c r="D237" s="58" t="s">
        <v>75</v>
      </c>
      <c r="E237" s="61"/>
      <c r="F237" s="58" t="s">
        <v>35</v>
      </c>
      <c r="G237" s="58" t="s">
        <v>76</v>
      </c>
    </row>
    <row r="238" spans="1:7" x14ac:dyDescent="0.25">
      <c r="A238" s="10" t="s">
        <v>940</v>
      </c>
      <c r="B238" s="10" t="s">
        <v>80</v>
      </c>
      <c r="C238" s="105">
        <v>0.65932327335635221</v>
      </c>
      <c r="D238" s="49"/>
      <c r="F238" s="48"/>
      <c r="G238" s="48"/>
    </row>
    <row r="239" spans="1:7" x14ac:dyDescent="0.25">
      <c r="C239" s="47"/>
      <c r="D239" s="49"/>
      <c r="F239" s="48"/>
      <c r="G239" s="48"/>
    </row>
    <row r="240" spans="1:7" x14ac:dyDescent="0.25">
      <c r="B240" s="37" t="s">
        <v>81</v>
      </c>
      <c r="C240" s="47"/>
      <c r="D240" s="49"/>
      <c r="F240" s="48"/>
      <c r="G240" s="48"/>
    </row>
    <row r="241" spans="1:7" x14ac:dyDescent="0.25">
      <c r="A241" s="10" t="s">
        <v>941</v>
      </c>
      <c r="B241" s="10" t="s">
        <v>82</v>
      </c>
      <c r="C241" s="97">
        <v>23.49040054</v>
      </c>
      <c r="D241" s="100">
        <v>125</v>
      </c>
      <c r="F241" s="46">
        <f t="shared" ref="F241:F248" si="9">IF($C$249=0,"",IF(C241="[Mark as ND1 if not relevant]","",C241/$C$249))</f>
        <v>5.8439283068117784E-2</v>
      </c>
      <c r="G241" s="46">
        <f t="shared" ref="G241:G248" si="10">IF($D$249=0,"",IF(D241="[Mark as ND1 if not relevant]","",D241/$D$249))</f>
        <v>0.1</v>
      </c>
    </row>
    <row r="242" spans="1:7" x14ac:dyDescent="0.25">
      <c r="A242" s="10" t="s">
        <v>942</v>
      </c>
      <c r="B242" s="10" t="s">
        <v>83</v>
      </c>
      <c r="C242" s="97">
        <v>28.8182765</v>
      </c>
      <c r="D242" s="100">
        <v>115</v>
      </c>
      <c r="F242" s="46">
        <f t="shared" si="9"/>
        <v>7.169394217229412E-2</v>
      </c>
      <c r="G242" s="46">
        <f t="shared" si="10"/>
        <v>9.1999999999999998E-2</v>
      </c>
    </row>
    <row r="243" spans="1:7" x14ac:dyDescent="0.25">
      <c r="A243" s="10" t="s">
        <v>943</v>
      </c>
      <c r="B243" s="10" t="s">
        <v>84</v>
      </c>
      <c r="C243" s="97">
        <v>43.392743029999998</v>
      </c>
      <c r="D243" s="100">
        <v>143</v>
      </c>
      <c r="F243" s="46">
        <f t="shared" si="9"/>
        <v>0.10795221600049673</v>
      </c>
      <c r="G243" s="46">
        <f t="shared" si="10"/>
        <v>0.1144</v>
      </c>
    </row>
    <row r="244" spans="1:7" x14ac:dyDescent="0.25">
      <c r="A244" s="10" t="s">
        <v>944</v>
      </c>
      <c r="B244" s="10" t="s">
        <v>85</v>
      </c>
      <c r="C244" s="97">
        <v>58.68561914</v>
      </c>
      <c r="D244" s="100">
        <v>188</v>
      </c>
      <c r="F244" s="46">
        <f t="shared" si="9"/>
        <v>0.14599774504101373</v>
      </c>
      <c r="G244" s="46">
        <f t="shared" si="10"/>
        <v>0.15040000000000001</v>
      </c>
    </row>
    <row r="245" spans="1:7" x14ac:dyDescent="0.25">
      <c r="A245" s="10" t="s">
        <v>945</v>
      </c>
      <c r="B245" s="10" t="s">
        <v>86</v>
      </c>
      <c r="C245" s="97">
        <v>102.84472203999999</v>
      </c>
      <c r="D245" s="100">
        <v>283</v>
      </c>
      <c r="F245" s="46">
        <f t="shared" si="9"/>
        <v>0.25585650670890825</v>
      </c>
      <c r="G245" s="46">
        <f t="shared" si="10"/>
        <v>0.22639999999999999</v>
      </c>
    </row>
    <row r="246" spans="1:7" x14ac:dyDescent="0.25">
      <c r="A246" s="10" t="s">
        <v>946</v>
      </c>
      <c r="B246" s="10" t="s">
        <v>87</v>
      </c>
      <c r="C246" s="97">
        <v>48.073984850000002</v>
      </c>
      <c r="D246" s="100">
        <v>146</v>
      </c>
      <c r="F246" s="46">
        <f t="shared" si="9"/>
        <v>0.11959818241828736</v>
      </c>
      <c r="G246" s="46">
        <f t="shared" si="10"/>
        <v>0.1168</v>
      </c>
    </row>
    <row r="247" spans="1:7" x14ac:dyDescent="0.25">
      <c r="A247" s="10" t="s">
        <v>947</v>
      </c>
      <c r="B247" s="10" t="s">
        <v>88</v>
      </c>
      <c r="C247" s="97">
        <v>90.632544379999999</v>
      </c>
      <c r="D247" s="100">
        <v>234</v>
      </c>
      <c r="F247" s="46">
        <f t="shared" si="9"/>
        <v>0.22547512151559795</v>
      </c>
      <c r="G247" s="46">
        <f t="shared" si="10"/>
        <v>0.18720000000000001</v>
      </c>
    </row>
    <row r="248" spans="1:7" x14ac:dyDescent="0.25">
      <c r="A248" s="10" t="s">
        <v>948</v>
      </c>
      <c r="B248" s="10" t="s">
        <v>89</v>
      </c>
      <c r="C248" s="97">
        <v>6.0242132799999997</v>
      </c>
      <c r="D248" s="100">
        <v>16</v>
      </c>
      <c r="F248" s="46">
        <f t="shared" si="9"/>
        <v>1.4987003075284057E-2</v>
      </c>
      <c r="G248" s="46">
        <f t="shared" si="10"/>
        <v>1.2800000000000001E-2</v>
      </c>
    </row>
    <row r="249" spans="1:7" x14ac:dyDescent="0.25">
      <c r="A249" s="10" t="s">
        <v>949</v>
      </c>
      <c r="B249" s="42" t="s">
        <v>13</v>
      </c>
      <c r="C249" s="47">
        <f>SUM(C241:C248)</f>
        <v>401.96250376</v>
      </c>
      <c r="D249" s="49">
        <f>SUM(D241:D248)</f>
        <v>1250</v>
      </c>
      <c r="F249" s="44">
        <f>SUM(F241:F248)</f>
        <v>1</v>
      </c>
      <c r="G249" s="44">
        <f>SUM(G241:G248)</f>
        <v>1</v>
      </c>
    </row>
    <row r="250" spans="1:7" x14ac:dyDescent="0.25">
      <c r="A250" s="10" t="s">
        <v>950</v>
      </c>
      <c r="B250" s="34" t="s">
        <v>1680</v>
      </c>
      <c r="C250" s="97">
        <v>6.0242132799999997</v>
      </c>
      <c r="D250" s="100">
        <v>16</v>
      </c>
      <c r="F250" s="46">
        <f t="shared" ref="F250:F255" si="11">IF($C$249=0,"",IF(C250="[for completion]","",C250/$C$249))</f>
        <v>1.4987003075284057E-2</v>
      </c>
      <c r="G250" s="46">
        <f t="shared" ref="G250:G255" si="12">IF($D$249=0,"",IF(D250="[for completion]","",D250/$D$249))</f>
        <v>1.2800000000000001E-2</v>
      </c>
    </row>
    <row r="251" spans="1:7" x14ac:dyDescent="0.25">
      <c r="A251" s="10" t="s">
        <v>951</v>
      </c>
      <c r="B251" s="34" t="s">
        <v>1681</v>
      </c>
      <c r="C251" s="97">
        <v>0</v>
      </c>
      <c r="D251" s="100">
        <v>0</v>
      </c>
      <c r="F251" s="46">
        <f t="shared" si="11"/>
        <v>0</v>
      </c>
      <c r="G251" s="46">
        <f t="shared" si="12"/>
        <v>0</v>
      </c>
    </row>
    <row r="252" spans="1:7" x14ac:dyDescent="0.25">
      <c r="A252" s="10" t="s">
        <v>952</v>
      </c>
      <c r="B252" s="34" t="s">
        <v>1682</v>
      </c>
      <c r="C252" s="97">
        <v>0</v>
      </c>
      <c r="D252" s="100">
        <v>0</v>
      </c>
      <c r="F252" s="46">
        <f t="shared" si="11"/>
        <v>0</v>
      </c>
      <c r="G252" s="46">
        <f t="shared" si="12"/>
        <v>0</v>
      </c>
    </row>
    <row r="253" spans="1:7" x14ac:dyDescent="0.25">
      <c r="A253" s="10" t="s">
        <v>953</v>
      </c>
      <c r="B253" s="34" t="s">
        <v>1683</v>
      </c>
      <c r="C253" s="97">
        <v>0</v>
      </c>
      <c r="D253" s="100">
        <v>0</v>
      </c>
      <c r="F253" s="46">
        <f t="shared" si="11"/>
        <v>0</v>
      </c>
      <c r="G253" s="46">
        <f t="shared" si="12"/>
        <v>0</v>
      </c>
    </row>
    <row r="254" spans="1:7" x14ac:dyDescent="0.25">
      <c r="A254" s="10" t="s">
        <v>954</v>
      </c>
      <c r="B254" s="34" t="s">
        <v>1684</v>
      </c>
      <c r="C254" s="97">
        <v>0</v>
      </c>
      <c r="D254" s="100">
        <v>0</v>
      </c>
      <c r="F254" s="46">
        <f t="shared" si="11"/>
        <v>0</v>
      </c>
      <c r="G254" s="46">
        <f t="shared" si="12"/>
        <v>0</v>
      </c>
    </row>
    <row r="255" spans="1:7" x14ac:dyDescent="0.25">
      <c r="A255" s="10" t="s">
        <v>955</v>
      </c>
      <c r="B255" s="34" t="s">
        <v>1685</v>
      </c>
      <c r="C255" s="97">
        <v>0</v>
      </c>
      <c r="D255" s="100">
        <v>0</v>
      </c>
      <c r="F255" s="46">
        <f t="shared" si="11"/>
        <v>0</v>
      </c>
      <c r="G255" s="46">
        <f t="shared" si="12"/>
        <v>0</v>
      </c>
    </row>
    <row r="256" spans="1:7" x14ac:dyDescent="0.25">
      <c r="A256" s="10" t="s">
        <v>956</v>
      </c>
      <c r="B256" s="34"/>
      <c r="F256" s="31"/>
      <c r="G256" s="31"/>
    </row>
    <row r="257" spans="1:14" x14ac:dyDescent="0.25">
      <c r="A257" s="10" t="s">
        <v>957</v>
      </c>
      <c r="B257" s="34"/>
      <c r="F257" s="31"/>
      <c r="G257" s="31"/>
    </row>
    <row r="258" spans="1:14" ht="15" customHeight="1" x14ac:dyDescent="0.25">
      <c r="A258" s="10" t="s">
        <v>958</v>
      </c>
      <c r="B258" s="34"/>
      <c r="F258" s="31"/>
      <c r="G258" s="31"/>
    </row>
    <row r="259" spans="1:14" x14ac:dyDescent="0.25">
      <c r="A259" s="58"/>
      <c r="B259" s="58" t="s">
        <v>97</v>
      </c>
      <c r="C259" s="58" t="s">
        <v>35</v>
      </c>
      <c r="D259" s="58"/>
      <c r="E259" s="58"/>
      <c r="F259" s="58"/>
      <c r="G259" s="58"/>
    </row>
    <row r="260" spans="1:14" x14ac:dyDescent="0.25">
      <c r="A260" s="10" t="s">
        <v>959</v>
      </c>
      <c r="B260" s="10" t="s">
        <v>98</v>
      </c>
      <c r="C260" s="105">
        <v>0.99924782084487174</v>
      </c>
      <c r="E260" s="90"/>
      <c r="F260" s="90"/>
      <c r="G260" s="90"/>
    </row>
    <row r="261" spans="1:14" x14ac:dyDescent="0.25">
      <c r="A261" s="10" t="s">
        <v>960</v>
      </c>
      <c r="B261" s="10" t="s">
        <v>99</v>
      </c>
      <c r="C261" s="105">
        <v>0</v>
      </c>
      <c r="E261" s="90"/>
      <c r="F261" s="90"/>
    </row>
    <row r="262" spans="1:14" x14ac:dyDescent="0.25">
      <c r="A262" s="10" t="s">
        <v>961</v>
      </c>
      <c r="B262" s="10" t="s">
        <v>100</v>
      </c>
      <c r="C262" s="105">
        <v>7.5217915512824419E-4</v>
      </c>
      <c r="E262" s="90"/>
      <c r="F262" s="90"/>
      <c r="J262" s="10"/>
      <c r="K262" s="10"/>
      <c r="L262" s="8"/>
      <c r="M262" s="8"/>
      <c r="N262" s="8"/>
    </row>
    <row r="263" spans="1:14" x14ac:dyDescent="0.25">
      <c r="A263" s="10" t="s">
        <v>962</v>
      </c>
      <c r="B263" s="10" t="s">
        <v>1686</v>
      </c>
      <c r="C263" s="105">
        <v>0</v>
      </c>
      <c r="E263" s="90"/>
      <c r="F263" s="90"/>
      <c r="H263" s="8"/>
      <c r="I263" s="10"/>
    </row>
    <row r="264" spans="1:14" x14ac:dyDescent="0.25">
      <c r="A264" s="10" t="s">
        <v>963</v>
      </c>
      <c r="B264" s="37" t="s">
        <v>282</v>
      </c>
      <c r="C264" s="105">
        <v>0</v>
      </c>
      <c r="D264" s="40"/>
      <c r="E264" s="40"/>
      <c r="F264" s="17"/>
      <c r="G264" s="17"/>
    </row>
    <row r="265" spans="1:14" x14ac:dyDescent="0.25">
      <c r="A265" s="10" t="s">
        <v>964</v>
      </c>
      <c r="B265" s="10" t="s">
        <v>12</v>
      </c>
      <c r="C265" s="105">
        <v>0</v>
      </c>
      <c r="E265" s="90"/>
      <c r="F265" s="90"/>
    </row>
    <row r="266" spans="1:14" x14ac:dyDescent="0.25">
      <c r="A266" s="10" t="s">
        <v>965</v>
      </c>
      <c r="B266" s="34" t="s">
        <v>101</v>
      </c>
      <c r="C266" s="106"/>
      <c r="E266" s="90"/>
      <c r="F266" s="90"/>
    </row>
    <row r="267" spans="1:14" x14ac:dyDescent="0.25">
      <c r="A267" s="10" t="s">
        <v>966</v>
      </c>
      <c r="B267" s="34" t="s">
        <v>102</v>
      </c>
      <c r="C267" s="105"/>
      <c r="E267" s="90"/>
      <c r="F267" s="90"/>
    </row>
    <row r="268" spans="1:14" x14ac:dyDescent="0.25">
      <c r="A268" s="10" t="s">
        <v>967</v>
      </c>
      <c r="B268" s="34" t="s">
        <v>103</v>
      </c>
      <c r="C268" s="105"/>
      <c r="E268" s="90"/>
      <c r="F268" s="90"/>
    </row>
    <row r="269" spans="1:14" x14ac:dyDescent="0.25">
      <c r="A269" s="10" t="s">
        <v>968</v>
      </c>
      <c r="B269" s="34" t="s">
        <v>104</v>
      </c>
      <c r="C269" s="105"/>
      <c r="E269" s="90"/>
      <c r="F269" s="90"/>
    </row>
    <row r="270" spans="1:14" x14ac:dyDescent="0.25">
      <c r="A270" s="10" t="s">
        <v>969</v>
      </c>
      <c r="B270" s="99" t="s">
        <v>14</v>
      </c>
      <c r="C270" s="105"/>
      <c r="E270" s="90"/>
      <c r="F270" s="90"/>
    </row>
    <row r="271" spans="1:14" x14ac:dyDescent="0.25">
      <c r="A271" s="10" t="s">
        <v>970</v>
      </c>
      <c r="B271" s="99" t="s">
        <v>14</v>
      </c>
      <c r="C271" s="105"/>
      <c r="E271" s="90"/>
      <c r="F271" s="90"/>
    </row>
    <row r="272" spans="1:14" x14ac:dyDescent="0.25">
      <c r="A272" s="10" t="s">
        <v>971</v>
      </c>
      <c r="B272" s="99" t="s">
        <v>14</v>
      </c>
      <c r="C272" s="105"/>
      <c r="E272" s="90"/>
      <c r="F272" s="90"/>
    </row>
    <row r="273" spans="1:9" x14ac:dyDescent="0.25">
      <c r="A273" s="10" t="s">
        <v>972</v>
      </c>
      <c r="B273" s="99" t="s">
        <v>14</v>
      </c>
      <c r="C273" s="105"/>
      <c r="E273" s="90"/>
      <c r="F273" s="90"/>
    </row>
    <row r="274" spans="1:9" x14ac:dyDescent="0.25">
      <c r="A274" s="10" t="s">
        <v>973</v>
      </c>
      <c r="B274" s="99" t="s">
        <v>14</v>
      </c>
      <c r="C274" s="105"/>
      <c r="E274" s="90"/>
      <c r="F274" s="90"/>
    </row>
    <row r="275" spans="1:9" ht="15" customHeight="1" x14ac:dyDescent="0.25">
      <c r="A275" s="10" t="s">
        <v>974</v>
      </c>
      <c r="B275" s="99" t="s">
        <v>14</v>
      </c>
      <c r="C275" s="105"/>
      <c r="E275" s="90"/>
      <c r="F275" s="90"/>
    </row>
    <row r="276" spans="1:9" x14ac:dyDescent="0.25">
      <c r="A276" s="58"/>
      <c r="B276" s="58" t="s">
        <v>105</v>
      </c>
      <c r="C276" s="58" t="s">
        <v>35</v>
      </c>
      <c r="D276" s="58"/>
      <c r="E276" s="58"/>
      <c r="F276" s="58"/>
      <c r="G276" s="58"/>
    </row>
    <row r="277" spans="1:9" x14ac:dyDescent="0.25">
      <c r="A277" s="10" t="s">
        <v>975</v>
      </c>
      <c r="B277" s="10" t="s">
        <v>283</v>
      </c>
      <c r="C277" s="105">
        <v>0.71374233431545075</v>
      </c>
      <c r="E277" s="8"/>
      <c r="F277" s="8"/>
    </row>
    <row r="278" spans="1:9" x14ac:dyDescent="0.25">
      <c r="A278" s="10" t="s">
        <v>976</v>
      </c>
      <c r="B278" s="10" t="s">
        <v>12</v>
      </c>
      <c r="C278" s="105">
        <v>0</v>
      </c>
      <c r="E278" s="8"/>
      <c r="F278" s="8"/>
    </row>
    <row r="279" spans="1:9" x14ac:dyDescent="0.25">
      <c r="A279" s="10" t="s">
        <v>977</v>
      </c>
      <c r="B279" s="10" t="s">
        <v>106</v>
      </c>
      <c r="C279" s="105">
        <v>0.28625766568454925</v>
      </c>
      <c r="E279" s="8"/>
      <c r="F279" s="8"/>
    </row>
    <row r="280" spans="1:9" x14ac:dyDescent="0.25">
      <c r="A280" s="10" t="s">
        <v>978</v>
      </c>
      <c r="C280" s="89"/>
      <c r="E280" s="8"/>
      <c r="F280" s="8"/>
    </row>
    <row r="281" spans="1:9" x14ac:dyDescent="0.25">
      <c r="A281" s="10" t="s">
        <v>979</v>
      </c>
      <c r="C281" s="89"/>
      <c r="E281" s="8"/>
      <c r="F281" s="8"/>
    </row>
    <row r="282" spans="1:9" customFormat="1" x14ac:dyDescent="0.25">
      <c r="A282" s="10" t="s">
        <v>980</v>
      </c>
      <c r="B282" s="10"/>
      <c r="C282" s="89"/>
      <c r="D282" s="10"/>
      <c r="E282" s="8"/>
      <c r="F282" s="8"/>
      <c r="G282" s="8"/>
      <c r="H282" s="29"/>
      <c r="I282" s="29"/>
    </row>
    <row r="283" spans="1:9" customFormat="1" x14ac:dyDescent="0.25">
      <c r="A283" s="10" t="s">
        <v>981</v>
      </c>
      <c r="B283" s="10"/>
      <c r="C283" s="89"/>
      <c r="D283" s="10"/>
      <c r="E283" s="8"/>
      <c r="F283" s="8"/>
      <c r="G283" s="8"/>
    </row>
    <row r="284" spans="1:9" customFormat="1" x14ac:dyDescent="0.25">
      <c r="A284" s="10" t="s">
        <v>982</v>
      </c>
      <c r="B284" s="10"/>
      <c r="C284" s="89"/>
      <c r="D284" s="10"/>
      <c r="E284" s="8"/>
      <c r="F284" s="8"/>
      <c r="G284" s="8"/>
    </row>
    <row r="285" spans="1:9" customFormat="1" x14ac:dyDescent="0.25">
      <c r="A285" s="10" t="s">
        <v>983</v>
      </c>
      <c r="B285" s="10"/>
      <c r="C285" s="89"/>
      <c r="D285" s="10"/>
      <c r="E285" s="8"/>
      <c r="F285" s="8"/>
      <c r="G285" s="8"/>
    </row>
    <row r="286" spans="1:9" customFormat="1" x14ac:dyDescent="0.25">
      <c r="A286" s="58"/>
      <c r="B286" s="58" t="s">
        <v>592</v>
      </c>
      <c r="C286" s="58" t="s">
        <v>10</v>
      </c>
      <c r="D286" s="58" t="s">
        <v>295</v>
      </c>
      <c r="E286" s="58"/>
      <c r="F286" s="58" t="s">
        <v>35</v>
      </c>
      <c r="G286" s="58" t="s">
        <v>302</v>
      </c>
    </row>
    <row r="287" spans="1:9" customFormat="1" x14ac:dyDescent="0.25">
      <c r="A287" s="10" t="s">
        <v>984</v>
      </c>
      <c r="B287" s="104" t="s">
        <v>1687</v>
      </c>
      <c r="C287" s="97">
        <v>4.2759642500000004</v>
      </c>
      <c r="D287" s="100">
        <v>14</v>
      </c>
      <c r="E287" s="15"/>
      <c r="F287" s="46">
        <f t="shared" ref="F287:F304" si="13">IF($C$305=0,"",IF(C287="[For completion]","",C287/$C$305))</f>
        <v>9.5840730253466452E-3</v>
      </c>
      <c r="G287" s="46">
        <f t="shared" ref="G287:G304" si="14">IF($D$305=0,"",IF(D287="[For completion]","",D287/$D$305))</f>
        <v>9.5693779904306216E-3</v>
      </c>
    </row>
    <row r="288" spans="1:9" customFormat="1" x14ac:dyDescent="0.25">
      <c r="A288" s="10" t="s">
        <v>985</v>
      </c>
      <c r="B288" s="104" t="s">
        <v>1688</v>
      </c>
      <c r="C288" s="97">
        <v>9.7531078000000004</v>
      </c>
      <c r="D288" s="100">
        <v>30</v>
      </c>
      <c r="E288" s="15"/>
      <c r="F288" s="46">
        <f t="shared" si="13"/>
        <v>2.1860448758260306E-2</v>
      </c>
      <c r="G288" s="46">
        <f t="shared" si="14"/>
        <v>2.050580997949419E-2</v>
      </c>
    </row>
    <row r="289" spans="1:7" customFormat="1" x14ac:dyDescent="0.25">
      <c r="A289" s="10" t="s">
        <v>986</v>
      </c>
      <c r="B289" s="104" t="s">
        <v>1689</v>
      </c>
      <c r="C289" s="97">
        <v>14.5448985</v>
      </c>
      <c r="D289" s="100">
        <v>43</v>
      </c>
      <c r="E289" s="15"/>
      <c r="F289" s="46">
        <f t="shared" si="13"/>
        <v>3.2600686352851259E-2</v>
      </c>
      <c r="G289" s="46">
        <f t="shared" si="14"/>
        <v>2.939166097060834E-2</v>
      </c>
    </row>
    <row r="290" spans="1:7" customFormat="1" x14ac:dyDescent="0.25">
      <c r="A290" s="10" t="s">
        <v>987</v>
      </c>
      <c r="B290" s="104" t="s">
        <v>1690</v>
      </c>
      <c r="C290" s="97">
        <v>71.833752540000006</v>
      </c>
      <c r="D290" s="100">
        <v>226</v>
      </c>
      <c r="E290" s="15"/>
      <c r="F290" s="46">
        <f t="shared" si="13"/>
        <v>0.16100694247573283</v>
      </c>
      <c r="G290" s="46">
        <f t="shared" si="14"/>
        <v>0.15447710184552291</v>
      </c>
    </row>
    <row r="291" spans="1:7" customFormat="1" x14ac:dyDescent="0.25">
      <c r="A291" s="10" t="s">
        <v>988</v>
      </c>
      <c r="B291" s="104" t="s">
        <v>1691</v>
      </c>
      <c r="C291" s="97">
        <v>50.820146190000003</v>
      </c>
      <c r="D291" s="100">
        <v>151</v>
      </c>
      <c r="E291" s="15"/>
      <c r="F291" s="46">
        <f t="shared" si="13"/>
        <v>0.11390740515282653</v>
      </c>
      <c r="G291" s="46">
        <f t="shared" si="14"/>
        <v>0.10321257689678742</v>
      </c>
    </row>
    <row r="292" spans="1:7" customFormat="1" x14ac:dyDescent="0.25">
      <c r="A292" s="10" t="s">
        <v>989</v>
      </c>
      <c r="B292" s="104" t="s">
        <v>1692</v>
      </c>
      <c r="C292" s="97">
        <v>7.0202269299999998</v>
      </c>
      <c r="D292" s="100">
        <v>24</v>
      </c>
      <c r="E292" s="15"/>
      <c r="F292" s="46">
        <f t="shared" si="13"/>
        <v>1.5735016388788818E-2</v>
      </c>
      <c r="G292" s="46">
        <f t="shared" si="14"/>
        <v>1.6404647983595352E-2</v>
      </c>
    </row>
    <row r="293" spans="1:7" customFormat="1" x14ac:dyDescent="0.25">
      <c r="A293" s="10" t="s">
        <v>990</v>
      </c>
      <c r="B293" s="104" t="s">
        <v>1693</v>
      </c>
      <c r="C293" s="97">
        <v>207.07831761</v>
      </c>
      <c r="D293" s="100">
        <v>643</v>
      </c>
      <c r="E293" s="15"/>
      <c r="F293" s="46">
        <f t="shared" si="13"/>
        <v>0.46414179396849869</v>
      </c>
      <c r="G293" s="46">
        <f t="shared" si="14"/>
        <v>0.43950786056049213</v>
      </c>
    </row>
    <row r="294" spans="1:7" customFormat="1" x14ac:dyDescent="0.25">
      <c r="A294" s="10" t="s">
        <v>991</v>
      </c>
      <c r="B294" s="104" t="s">
        <v>1694</v>
      </c>
      <c r="C294" s="97">
        <v>22.9917479</v>
      </c>
      <c r="D294" s="100">
        <v>76</v>
      </c>
      <c r="E294" s="15"/>
      <c r="F294" s="46">
        <f t="shared" si="13"/>
        <v>5.1533309908744059E-2</v>
      </c>
      <c r="G294" s="46">
        <f t="shared" si="14"/>
        <v>5.1948051948051951E-2</v>
      </c>
    </row>
    <row r="295" spans="1:7" customFormat="1" x14ac:dyDescent="0.25">
      <c r="A295" s="10" t="s">
        <v>992</v>
      </c>
      <c r="B295" s="104" t="s">
        <v>1695</v>
      </c>
      <c r="C295" s="97">
        <v>12.707558860000001</v>
      </c>
      <c r="D295" s="100">
        <v>44</v>
      </c>
      <c r="E295" s="15"/>
      <c r="F295" s="46">
        <f t="shared" si="13"/>
        <v>2.8482504756238491E-2</v>
      </c>
      <c r="G295" s="46">
        <f t="shared" si="14"/>
        <v>3.007518796992481E-2</v>
      </c>
    </row>
    <row r="296" spans="1:7" customFormat="1" x14ac:dyDescent="0.25">
      <c r="A296" s="10" t="s">
        <v>993</v>
      </c>
      <c r="B296" s="104" t="s">
        <v>1696</v>
      </c>
      <c r="C296" s="97">
        <v>3.1798553799999998</v>
      </c>
      <c r="D296" s="100">
        <v>14</v>
      </c>
      <c r="E296" s="15"/>
      <c r="F296" s="46">
        <f t="shared" si="13"/>
        <v>7.1272733797906286E-3</v>
      </c>
      <c r="G296" s="46">
        <f t="shared" si="14"/>
        <v>9.5693779904306216E-3</v>
      </c>
    </row>
    <row r="297" spans="1:7" customFormat="1" x14ac:dyDescent="0.25">
      <c r="A297" s="10" t="s">
        <v>994</v>
      </c>
      <c r="B297" s="104" t="s">
        <v>1697</v>
      </c>
      <c r="C297" s="97">
        <v>0.56745363000000004</v>
      </c>
      <c r="D297" s="100">
        <v>4</v>
      </c>
      <c r="E297" s="15"/>
      <c r="F297" s="46">
        <f t="shared" si="13"/>
        <v>1.2718808461548844E-3</v>
      </c>
      <c r="G297" s="46">
        <f t="shared" si="14"/>
        <v>2.7341079972658922E-3</v>
      </c>
    </row>
    <row r="298" spans="1:7" customFormat="1" x14ac:dyDescent="0.25">
      <c r="A298" s="10" t="s">
        <v>995</v>
      </c>
      <c r="B298" s="104" t="s">
        <v>1698</v>
      </c>
      <c r="C298" s="97">
        <v>0.41166506000000003</v>
      </c>
      <c r="D298" s="100">
        <v>1</v>
      </c>
      <c r="E298" s="15"/>
      <c r="F298" s="46">
        <f t="shared" si="13"/>
        <v>9.2269901391802051E-4</v>
      </c>
      <c r="G298" s="46">
        <f t="shared" si="14"/>
        <v>6.8352699931647305E-4</v>
      </c>
    </row>
    <row r="299" spans="1:7" customFormat="1" x14ac:dyDescent="0.25">
      <c r="A299" s="10" t="s">
        <v>996</v>
      </c>
      <c r="B299" s="104" t="s">
        <v>1699</v>
      </c>
      <c r="C299" s="97">
        <v>2.0043061099999999</v>
      </c>
      <c r="D299" s="100">
        <v>6</v>
      </c>
      <c r="E299" s="15"/>
      <c r="F299" s="46">
        <f t="shared" si="13"/>
        <v>4.4924173824391683E-3</v>
      </c>
      <c r="G299" s="46">
        <f t="shared" si="14"/>
        <v>4.1011619958988381E-3</v>
      </c>
    </row>
    <row r="300" spans="1:7" customFormat="1" x14ac:dyDescent="0.25">
      <c r="A300" s="10" t="s">
        <v>997</v>
      </c>
      <c r="B300" s="104" t="s">
        <v>12</v>
      </c>
      <c r="C300" s="97">
        <v>38.964136709999998</v>
      </c>
      <c r="D300" s="100">
        <v>187</v>
      </c>
      <c r="E300" s="15"/>
      <c r="F300" s="46">
        <f t="shared" si="13"/>
        <v>8.7333548590409732E-2</v>
      </c>
      <c r="G300" s="46">
        <f t="shared" si="14"/>
        <v>0.12781954887218044</v>
      </c>
    </row>
    <row r="301" spans="1:7" customFormat="1" x14ac:dyDescent="0.25">
      <c r="A301" s="10" t="s">
        <v>998</v>
      </c>
      <c r="B301" s="104"/>
      <c r="C301" s="97"/>
      <c r="D301" s="100"/>
      <c r="E301" s="15"/>
      <c r="F301" s="46">
        <f t="shared" si="13"/>
        <v>0</v>
      </c>
      <c r="G301" s="46">
        <f t="shared" si="14"/>
        <v>0</v>
      </c>
    </row>
    <row r="302" spans="1:7" customFormat="1" x14ac:dyDescent="0.25">
      <c r="A302" s="10" t="s">
        <v>999</v>
      </c>
      <c r="B302" s="104"/>
      <c r="C302" s="97"/>
      <c r="D302" s="100"/>
      <c r="E302" s="15"/>
      <c r="F302" s="46">
        <f t="shared" si="13"/>
        <v>0</v>
      </c>
      <c r="G302" s="46">
        <f t="shared" si="14"/>
        <v>0</v>
      </c>
    </row>
    <row r="303" spans="1:7" customFormat="1" x14ac:dyDescent="0.25">
      <c r="A303" s="10" t="s">
        <v>1000</v>
      </c>
      <c r="B303" s="104"/>
      <c r="C303" s="97"/>
      <c r="D303" s="100"/>
      <c r="E303" s="15"/>
      <c r="F303" s="46">
        <f t="shared" si="13"/>
        <v>0</v>
      </c>
      <c r="G303" s="46">
        <f t="shared" si="14"/>
        <v>0</v>
      </c>
    </row>
    <row r="304" spans="1:7" customFormat="1" x14ac:dyDescent="0.25">
      <c r="A304" s="10" t="s">
        <v>1001</v>
      </c>
      <c r="B304" s="37"/>
      <c r="C304" s="97"/>
      <c r="D304" s="100"/>
      <c r="E304" s="15"/>
      <c r="F304" s="46">
        <f t="shared" si="13"/>
        <v>0</v>
      </c>
      <c r="G304" s="46">
        <f t="shared" si="14"/>
        <v>0</v>
      </c>
    </row>
    <row r="305" spans="1:7" customFormat="1" x14ac:dyDescent="0.25">
      <c r="A305" s="10" t="s">
        <v>1002</v>
      </c>
      <c r="B305" s="37" t="s">
        <v>13</v>
      </c>
      <c r="C305" s="47">
        <f>SUM(C287:C304)</f>
        <v>446.15313746999999</v>
      </c>
      <c r="D305" s="49">
        <f>SUM(D287:D304)</f>
        <v>1463</v>
      </c>
      <c r="E305" s="15"/>
      <c r="F305" s="46">
        <f>SUM(F287:F304)</f>
        <v>1</v>
      </c>
      <c r="G305" s="46">
        <f>SUM(G287:G304)</f>
        <v>1.0000000000000002</v>
      </c>
    </row>
    <row r="306" spans="1:7" customFormat="1" x14ac:dyDescent="0.25">
      <c r="A306" s="10" t="s">
        <v>1003</v>
      </c>
      <c r="B306" s="37"/>
      <c r="C306" s="10"/>
      <c r="D306" s="10"/>
      <c r="E306" s="15"/>
      <c r="F306" s="15"/>
      <c r="G306" s="15"/>
    </row>
    <row r="307" spans="1:7" customFormat="1" x14ac:dyDescent="0.25">
      <c r="A307" s="10" t="s">
        <v>1004</v>
      </c>
      <c r="B307" s="37"/>
      <c r="C307" s="10"/>
      <c r="D307" s="10"/>
      <c r="E307" s="15"/>
      <c r="F307" s="15"/>
      <c r="G307" s="15"/>
    </row>
    <row r="308" spans="1:7" customFormat="1" x14ac:dyDescent="0.25">
      <c r="A308" s="10" t="s">
        <v>1005</v>
      </c>
      <c r="B308" s="37"/>
      <c r="C308" s="10"/>
      <c r="D308" s="10"/>
      <c r="E308" s="15"/>
      <c r="F308" s="15"/>
      <c r="G308" s="15"/>
    </row>
    <row r="309" spans="1:7" customFormat="1" x14ac:dyDescent="0.25">
      <c r="A309" s="58"/>
      <c r="B309" s="58" t="s">
        <v>1256</v>
      </c>
      <c r="C309" s="58" t="s">
        <v>10</v>
      </c>
      <c r="D309" s="58" t="s">
        <v>295</v>
      </c>
      <c r="E309" s="58"/>
      <c r="F309" s="58" t="s">
        <v>35</v>
      </c>
      <c r="G309" s="58" t="s">
        <v>302</v>
      </c>
    </row>
    <row r="310" spans="1:7" customFormat="1" x14ac:dyDescent="0.25">
      <c r="A310" s="10" t="s">
        <v>1006</v>
      </c>
      <c r="B310" s="104" t="s">
        <v>144</v>
      </c>
      <c r="C310" s="97">
        <v>446.15313746999999</v>
      </c>
      <c r="D310" s="100">
        <v>1463</v>
      </c>
      <c r="E310" s="15"/>
      <c r="F310" s="46">
        <f t="shared" ref="F310:F327" si="15">IF($C$328=0,"",IF(C310="[For completion]","",C310/$C$328))</f>
        <v>1</v>
      </c>
      <c r="G310" s="46">
        <f t="shared" ref="G310:G327" si="16">IF($D$328=0,"",IF(D310="[For completion]","",D310/$D$328))</f>
        <v>1</v>
      </c>
    </row>
    <row r="311" spans="1:7" customFormat="1" x14ac:dyDescent="0.25">
      <c r="A311" s="10" t="s">
        <v>1007</v>
      </c>
      <c r="B311" s="104"/>
      <c r="C311" s="97"/>
      <c r="D311" s="100"/>
      <c r="E311" s="15"/>
      <c r="F311" s="46">
        <f t="shared" si="15"/>
        <v>0</v>
      </c>
      <c r="G311" s="46">
        <f t="shared" si="16"/>
        <v>0</v>
      </c>
    </row>
    <row r="312" spans="1:7" customFormat="1" x14ac:dyDescent="0.25">
      <c r="A312" s="10" t="s">
        <v>1008</v>
      </c>
      <c r="B312" s="104"/>
      <c r="C312" s="97"/>
      <c r="D312" s="100"/>
      <c r="E312" s="15"/>
      <c r="F312" s="46">
        <f t="shared" si="15"/>
        <v>0</v>
      </c>
      <c r="G312" s="46">
        <f t="shared" si="16"/>
        <v>0</v>
      </c>
    </row>
    <row r="313" spans="1:7" customFormat="1" x14ac:dyDescent="0.25">
      <c r="A313" s="10" t="s">
        <v>1009</v>
      </c>
      <c r="B313" s="104"/>
      <c r="C313" s="97"/>
      <c r="D313" s="100"/>
      <c r="E313" s="15"/>
      <c r="F313" s="46">
        <f t="shared" si="15"/>
        <v>0</v>
      </c>
      <c r="G313" s="46">
        <f t="shared" si="16"/>
        <v>0</v>
      </c>
    </row>
    <row r="314" spans="1:7" customFormat="1" x14ac:dyDescent="0.25">
      <c r="A314" s="10" t="s">
        <v>1010</v>
      </c>
      <c r="B314" s="104"/>
      <c r="C314" s="97"/>
      <c r="D314" s="100"/>
      <c r="E314" s="15"/>
      <c r="F314" s="46">
        <f t="shared" si="15"/>
        <v>0</v>
      </c>
      <c r="G314" s="46">
        <f t="shared" si="16"/>
        <v>0</v>
      </c>
    </row>
    <row r="315" spans="1:7" customFormat="1" x14ac:dyDescent="0.25">
      <c r="A315" s="10" t="s">
        <v>1011</v>
      </c>
      <c r="B315" s="104"/>
      <c r="C315" s="97"/>
      <c r="D315" s="100"/>
      <c r="E315" s="15"/>
      <c r="F315" s="46">
        <f t="shared" si="15"/>
        <v>0</v>
      </c>
      <c r="G315" s="46">
        <f t="shared" si="16"/>
        <v>0</v>
      </c>
    </row>
    <row r="316" spans="1:7" customFormat="1" x14ac:dyDescent="0.25">
      <c r="A316" s="10" t="s">
        <v>1012</v>
      </c>
      <c r="B316" s="104"/>
      <c r="C316" s="97"/>
      <c r="D316" s="100"/>
      <c r="E316" s="15"/>
      <c r="F316" s="46">
        <f t="shared" si="15"/>
        <v>0</v>
      </c>
      <c r="G316" s="46">
        <f t="shared" si="16"/>
        <v>0</v>
      </c>
    </row>
    <row r="317" spans="1:7" customFormat="1" x14ac:dyDescent="0.25">
      <c r="A317" s="10" t="s">
        <v>1013</v>
      </c>
      <c r="B317" s="104"/>
      <c r="C317" s="97"/>
      <c r="D317" s="100"/>
      <c r="E317" s="15"/>
      <c r="F317" s="46">
        <f t="shared" si="15"/>
        <v>0</v>
      </c>
      <c r="G317" s="46">
        <f t="shared" si="16"/>
        <v>0</v>
      </c>
    </row>
    <row r="318" spans="1:7" customFormat="1" x14ac:dyDescent="0.25">
      <c r="A318" s="10" t="s">
        <v>1014</v>
      </c>
      <c r="B318" s="104"/>
      <c r="C318" s="97"/>
      <c r="D318" s="100"/>
      <c r="E318" s="15"/>
      <c r="F318" s="46">
        <f t="shared" si="15"/>
        <v>0</v>
      </c>
      <c r="G318" s="46">
        <f t="shared" si="16"/>
        <v>0</v>
      </c>
    </row>
    <row r="319" spans="1:7" customFormat="1" x14ac:dyDescent="0.25">
      <c r="A319" s="10" t="s">
        <v>1015</v>
      </c>
      <c r="B319" s="104"/>
      <c r="C319" s="97"/>
      <c r="D319" s="100"/>
      <c r="E319" s="15"/>
      <c r="F319" s="46">
        <f t="shared" si="15"/>
        <v>0</v>
      </c>
      <c r="G319" s="46">
        <f t="shared" si="16"/>
        <v>0</v>
      </c>
    </row>
    <row r="320" spans="1:7" customFormat="1" x14ac:dyDescent="0.25">
      <c r="A320" s="10" t="s">
        <v>1016</v>
      </c>
      <c r="B320" s="104"/>
      <c r="C320" s="97"/>
      <c r="D320" s="100"/>
      <c r="E320" s="15"/>
      <c r="F320" s="46">
        <f t="shared" si="15"/>
        <v>0</v>
      </c>
      <c r="G320" s="46">
        <f t="shared" si="16"/>
        <v>0</v>
      </c>
    </row>
    <row r="321" spans="1:7" customFormat="1" x14ac:dyDescent="0.25">
      <c r="A321" s="10" t="s">
        <v>1017</v>
      </c>
      <c r="B321" s="104"/>
      <c r="C321" s="97"/>
      <c r="D321" s="100"/>
      <c r="E321" s="15"/>
      <c r="F321" s="46">
        <f t="shared" si="15"/>
        <v>0</v>
      </c>
      <c r="G321" s="46">
        <f t="shared" si="16"/>
        <v>0</v>
      </c>
    </row>
    <row r="322" spans="1:7" customFormat="1" x14ac:dyDescent="0.25">
      <c r="A322" s="10" t="s">
        <v>1018</v>
      </c>
      <c r="B322" s="104"/>
      <c r="C322" s="97"/>
      <c r="D322" s="100"/>
      <c r="E322" s="15"/>
      <c r="F322" s="46">
        <f t="shared" si="15"/>
        <v>0</v>
      </c>
      <c r="G322" s="46">
        <f t="shared" si="16"/>
        <v>0</v>
      </c>
    </row>
    <row r="323" spans="1:7" customFormat="1" x14ac:dyDescent="0.25">
      <c r="A323" s="10" t="s">
        <v>1019</v>
      </c>
      <c r="B323" s="104"/>
      <c r="C323" s="97"/>
      <c r="D323" s="100"/>
      <c r="E323" s="15"/>
      <c r="F323" s="46">
        <f t="shared" si="15"/>
        <v>0</v>
      </c>
      <c r="G323" s="46">
        <f t="shared" si="16"/>
        <v>0</v>
      </c>
    </row>
    <row r="324" spans="1:7" customFormat="1" x14ac:dyDescent="0.25">
      <c r="A324" s="10" t="s">
        <v>1020</v>
      </c>
      <c r="B324" s="104"/>
      <c r="C324" s="97"/>
      <c r="D324" s="100"/>
      <c r="E324" s="15"/>
      <c r="F324" s="46">
        <f t="shared" si="15"/>
        <v>0</v>
      </c>
      <c r="G324" s="46">
        <f t="shared" si="16"/>
        <v>0</v>
      </c>
    </row>
    <row r="325" spans="1:7" customFormat="1" x14ac:dyDescent="0.25">
      <c r="A325" s="10" t="s">
        <v>1021</v>
      </c>
      <c r="B325" s="104"/>
      <c r="C325" s="97"/>
      <c r="D325" s="100"/>
      <c r="E325" s="15"/>
      <c r="F325" s="46">
        <f t="shared" si="15"/>
        <v>0</v>
      </c>
      <c r="G325" s="46">
        <f t="shared" si="16"/>
        <v>0</v>
      </c>
    </row>
    <row r="326" spans="1:7" customFormat="1" x14ac:dyDescent="0.25">
      <c r="A326" s="10" t="s">
        <v>1022</v>
      </c>
      <c r="B326" s="104"/>
      <c r="C326" s="97"/>
      <c r="D326" s="100"/>
      <c r="E326" s="15"/>
      <c r="F326" s="46">
        <f t="shared" si="15"/>
        <v>0</v>
      </c>
      <c r="G326" s="46">
        <f t="shared" si="16"/>
        <v>0</v>
      </c>
    </row>
    <row r="327" spans="1:7" customFormat="1" x14ac:dyDescent="0.25">
      <c r="A327" s="10" t="s">
        <v>1023</v>
      </c>
      <c r="B327" s="37"/>
      <c r="C327" s="97"/>
      <c r="D327" s="100"/>
      <c r="E327" s="15"/>
      <c r="F327" s="46">
        <f t="shared" si="15"/>
        <v>0</v>
      </c>
      <c r="G327" s="46">
        <f t="shared" si="16"/>
        <v>0</v>
      </c>
    </row>
    <row r="328" spans="1:7" customFormat="1" x14ac:dyDescent="0.25">
      <c r="A328" s="10" t="s">
        <v>1024</v>
      </c>
      <c r="B328" s="37" t="s">
        <v>13</v>
      </c>
      <c r="C328" s="47">
        <f>SUM(C310:C327)</f>
        <v>446.15313746999999</v>
      </c>
      <c r="D328" s="49">
        <f>SUM(D310:D327)</f>
        <v>1463</v>
      </c>
      <c r="E328" s="15"/>
      <c r="F328" s="46">
        <f>SUM(F310:F327)</f>
        <v>1</v>
      </c>
      <c r="G328" s="46">
        <f>SUM(G310:G327)</f>
        <v>1</v>
      </c>
    </row>
    <row r="329" spans="1:7" customFormat="1" x14ac:dyDescent="0.25">
      <c r="A329" s="10" t="s">
        <v>1025</v>
      </c>
      <c r="B329" s="37"/>
      <c r="C329" s="10"/>
      <c r="D329" s="10"/>
      <c r="E329" s="15"/>
      <c r="F329" s="15"/>
      <c r="G329" s="15"/>
    </row>
    <row r="330" spans="1:7" customFormat="1" x14ac:dyDescent="0.25">
      <c r="A330" s="10" t="s">
        <v>1026</v>
      </c>
      <c r="B330" s="37"/>
      <c r="C330" s="10"/>
      <c r="D330" s="10"/>
      <c r="E330" s="15"/>
      <c r="F330" s="15"/>
      <c r="G330" s="15"/>
    </row>
    <row r="331" spans="1:7" customFormat="1" x14ac:dyDescent="0.25">
      <c r="A331" s="10" t="s">
        <v>1027</v>
      </c>
      <c r="B331" s="37"/>
      <c r="C331" s="10"/>
      <c r="D331" s="10"/>
      <c r="E331" s="15"/>
      <c r="F331" s="15"/>
      <c r="G331" s="15"/>
    </row>
    <row r="332" spans="1:7" customFormat="1" x14ac:dyDescent="0.25">
      <c r="A332" s="58"/>
      <c r="B332" s="58" t="s">
        <v>723</v>
      </c>
      <c r="C332" s="58" t="s">
        <v>10</v>
      </c>
      <c r="D332" s="58" t="s">
        <v>295</v>
      </c>
      <c r="E332" s="58"/>
      <c r="F332" s="58" t="s">
        <v>35</v>
      </c>
      <c r="G332" s="58" t="s">
        <v>302</v>
      </c>
    </row>
    <row r="333" spans="1:7" customFormat="1" x14ac:dyDescent="0.25">
      <c r="A333" s="10" t="s">
        <v>1028</v>
      </c>
      <c r="B333" s="37" t="s">
        <v>1700</v>
      </c>
      <c r="C333" s="97">
        <v>8.1617442899999997</v>
      </c>
      <c r="D333" s="100">
        <v>22</v>
      </c>
      <c r="E333" s="15"/>
      <c r="F333" s="46">
        <f t="shared" ref="F333:F345" si="17">IF($C$346=0,"",IF(C333="[For completion]","",C333/$C$346))</f>
        <v>1.8293593846011688E-2</v>
      </c>
      <c r="G333" s="46">
        <f t="shared" ref="G333:G345" si="18">IF($D$346=0,"",IF(D333="[For completion]","",D333/$D$346))</f>
        <v>1.5037593984962405E-2</v>
      </c>
    </row>
    <row r="334" spans="1:7" customFormat="1" x14ac:dyDescent="0.25">
      <c r="A334" s="10" t="s">
        <v>1029</v>
      </c>
      <c r="B334" s="37" t="s">
        <v>289</v>
      </c>
      <c r="C334" s="97">
        <v>9.5827372099999995</v>
      </c>
      <c r="D334" s="100">
        <v>26</v>
      </c>
      <c r="E334" s="15"/>
      <c r="F334" s="46">
        <f t="shared" si="17"/>
        <v>2.1478583036176353E-2</v>
      </c>
      <c r="G334" s="46">
        <f t="shared" si="18"/>
        <v>1.77717019822283E-2</v>
      </c>
    </row>
    <row r="335" spans="1:7" customFormat="1" x14ac:dyDescent="0.25">
      <c r="A335" s="10" t="s">
        <v>1030</v>
      </c>
      <c r="B335" s="37" t="s">
        <v>1255</v>
      </c>
      <c r="C335" s="97">
        <v>4.2295763500000003</v>
      </c>
      <c r="D335" s="100">
        <v>15</v>
      </c>
      <c r="E335" s="15"/>
      <c r="F335" s="46">
        <f t="shared" si="17"/>
        <v>9.4800999808824678E-3</v>
      </c>
      <c r="G335" s="46">
        <f t="shared" si="18"/>
        <v>1.0252904989747095E-2</v>
      </c>
    </row>
    <row r="336" spans="1:7" customFormat="1" x14ac:dyDescent="0.25">
      <c r="A336" s="10" t="s">
        <v>1031</v>
      </c>
      <c r="B336" s="37" t="s">
        <v>290</v>
      </c>
      <c r="C336" s="97">
        <v>6.7337553899999998</v>
      </c>
      <c r="D336" s="100">
        <v>25</v>
      </c>
      <c r="E336" s="15"/>
      <c r="F336" s="46">
        <f t="shared" si="17"/>
        <v>1.5092923986111801E-2</v>
      </c>
      <c r="G336" s="46">
        <f t="shared" si="18"/>
        <v>1.7088174982911826E-2</v>
      </c>
    </row>
    <row r="337" spans="1:7" customFormat="1" x14ac:dyDescent="0.25">
      <c r="A337" s="10" t="s">
        <v>1032</v>
      </c>
      <c r="B337" s="37" t="s">
        <v>291</v>
      </c>
      <c r="C337" s="107">
        <v>16.597527150000001</v>
      </c>
      <c r="D337" s="108">
        <v>57</v>
      </c>
      <c r="E337" s="15"/>
      <c r="F337" s="46">
        <f t="shared" si="17"/>
        <v>3.7201413048711426E-2</v>
      </c>
      <c r="G337" s="46">
        <f t="shared" si="18"/>
        <v>3.896103896103896E-2</v>
      </c>
    </row>
    <row r="338" spans="1:7" customFormat="1" x14ac:dyDescent="0.25">
      <c r="A338" s="10" t="s">
        <v>1033</v>
      </c>
      <c r="B338" s="37" t="s">
        <v>292</v>
      </c>
      <c r="C338" s="97">
        <v>17.743327480000001</v>
      </c>
      <c r="D338" s="100">
        <v>63</v>
      </c>
      <c r="E338" s="15"/>
      <c r="F338" s="46">
        <f t="shared" si="17"/>
        <v>3.9769590281527691E-2</v>
      </c>
      <c r="G338" s="46">
        <f t="shared" si="18"/>
        <v>4.3062200956937802E-2</v>
      </c>
    </row>
    <row r="339" spans="1:7" customFormat="1" x14ac:dyDescent="0.25">
      <c r="A339" s="10" t="s">
        <v>1034</v>
      </c>
      <c r="B339" s="37" t="s">
        <v>293</v>
      </c>
      <c r="C339" s="97">
        <v>36.627823579999998</v>
      </c>
      <c r="D339" s="100">
        <v>127</v>
      </c>
      <c r="E339" s="15"/>
      <c r="F339" s="46">
        <f t="shared" si="17"/>
        <v>8.2096976360415935E-2</v>
      </c>
      <c r="G339" s="46">
        <f t="shared" si="18"/>
        <v>8.680792891319207E-2</v>
      </c>
    </row>
    <row r="340" spans="1:7" customFormat="1" x14ac:dyDescent="0.25">
      <c r="A340" s="10" t="s">
        <v>1035</v>
      </c>
      <c r="B340" s="37" t="s">
        <v>294</v>
      </c>
      <c r="C340" s="97">
        <v>38.192856319999997</v>
      </c>
      <c r="D340" s="100">
        <v>118</v>
      </c>
      <c r="E340" s="15"/>
      <c r="F340" s="46">
        <f t="shared" si="17"/>
        <v>8.5604813935816232E-2</v>
      </c>
      <c r="G340" s="46">
        <f t="shared" si="18"/>
        <v>8.0656185919343815E-2</v>
      </c>
    </row>
    <row r="341" spans="1:7" customFormat="1" x14ac:dyDescent="0.25">
      <c r="A341" s="10" t="s">
        <v>1036</v>
      </c>
      <c r="B341" s="37" t="s">
        <v>1531</v>
      </c>
      <c r="C341" s="97">
        <v>47.148657309999997</v>
      </c>
      <c r="D341" s="100">
        <v>142</v>
      </c>
      <c r="E341" s="15"/>
      <c r="F341" s="46">
        <f t="shared" si="17"/>
        <v>0.10567819286751141</v>
      </c>
      <c r="G341" s="46">
        <f t="shared" si="18"/>
        <v>9.7060833902939167E-2</v>
      </c>
    </row>
    <row r="342" spans="1:7" customFormat="1" x14ac:dyDescent="0.25">
      <c r="A342" s="10" t="s">
        <v>1037</v>
      </c>
      <c r="B342" s="10" t="s">
        <v>1519</v>
      </c>
      <c r="C342" s="97">
        <v>24.523632769999999</v>
      </c>
      <c r="D342" s="100">
        <v>76</v>
      </c>
      <c r="F342" s="46">
        <f t="shared" si="17"/>
        <v>5.4966850416128706E-2</v>
      </c>
      <c r="G342" s="46">
        <f t="shared" si="18"/>
        <v>5.1948051948051951E-2</v>
      </c>
    </row>
    <row r="343" spans="1:7" customFormat="1" x14ac:dyDescent="0.25">
      <c r="A343" s="10" t="s">
        <v>1038</v>
      </c>
      <c r="B343" s="37" t="s">
        <v>1520</v>
      </c>
      <c r="C343" s="97">
        <v>54.682745789999998</v>
      </c>
      <c r="D343" s="100">
        <v>155</v>
      </c>
      <c r="E343" s="10"/>
      <c r="F343" s="46">
        <f t="shared" si="17"/>
        <v>0.12256496973234206</v>
      </c>
      <c r="G343" s="46">
        <f t="shared" si="18"/>
        <v>0.10594668489405332</v>
      </c>
    </row>
    <row r="344" spans="1:7" customFormat="1" x14ac:dyDescent="0.25">
      <c r="A344" s="10" t="s">
        <v>1516</v>
      </c>
      <c r="B344" s="37" t="s">
        <v>1521</v>
      </c>
      <c r="C344" s="97">
        <v>137.76162012</v>
      </c>
      <c r="D344" s="100">
        <v>425</v>
      </c>
      <c r="E344" s="15"/>
      <c r="F344" s="46">
        <f t="shared" si="17"/>
        <v>0.30877653556625112</v>
      </c>
      <c r="G344" s="46">
        <f t="shared" si="18"/>
        <v>0.29049897470950103</v>
      </c>
    </row>
    <row r="345" spans="1:7" x14ac:dyDescent="0.25">
      <c r="A345" s="10" t="s">
        <v>1517</v>
      </c>
      <c r="B345" s="10" t="s">
        <v>656</v>
      </c>
      <c r="C345" s="97">
        <v>44.167133710000002</v>
      </c>
      <c r="D345" s="100">
        <v>212</v>
      </c>
      <c r="F345" s="46">
        <f t="shared" si="17"/>
        <v>9.899545694211298E-2</v>
      </c>
      <c r="G345" s="46">
        <f t="shared" si="18"/>
        <v>0.14490772385509226</v>
      </c>
    </row>
    <row r="346" spans="1:7" x14ac:dyDescent="0.25">
      <c r="A346" s="10" t="s">
        <v>1518</v>
      </c>
      <c r="B346" s="10" t="s">
        <v>13</v>
      </c>
      <c r="C346" s="47">
        <f>SUM(C333:C345)</f>
        <v>446.15313747000005</v>
      </c>
      <c r="D346" s="49">
        <f>SUM(D333:D345)</f>
        <v>1463</v>
      </c>
      <c r="E346" s="15"/>
      <c r="F346" s="46">
        <f>SUM(F333:F345)</f>
        <v>0.99999999999999978</v>
      </c>
      <c r="G346" s="46">
        <f>SUM(G333:G345)</f>
        <v>1</v>
      </c>
    </row>
    <row r="347" spans="1:7" x14ac:dyDescent="0.25">
      <c r="A347" s="10" t="s">
        <v>1039</v>
      </c>
      <c r="F347" s="46"/>
      <c r="G347" s="46"/>
    </row>
    <row r="348" spans="1:7" x14ac:dyDescent="0.25">
      <c r="A348" s="10" t="s">
        <v>1522</v>
      </c>
      <c r="F348" s="46"/>
      <c r="G348" s="46"/>
    </row>
    <row r="349" spans="1:7" x14ac:dyDescent="0.25">
      <c r="A349" s="10" t="s">
        <v>1523</v>
      </c>
      <c r="F349" s="46"/>
      <c r="G349" s="46"/>
    </row>
    <row r="350" spans="1:7" x14ac:dyDescent="0.25">
      <c r="A350" s="10" t="s">
        <v>1524</v>
      </c>
      <c r="F350" s="46"/>
      <c r="G350" s="46"/>
    </row>
    <row r="351" spans="1:7" x14ac:dyDescent="0.25">
      <c r="A351" s="10" t="s">
        <v>1525</v>
      </c>
      <c r="F351" s="46"/>
      <c r="G351" s="46"/>
    </row>
    <row r="352" spans="1:7" x14ac:dyDescent="0.25">
      <c r="A352" s="10" t="s">
        <v>1526</v>
      </c>
      <c r="F352" s="46"/>
      <c r="G352" s="46"/>
    </row>
    <row r="353" spans="1:7" x14ac:dyDescent="0.25">
      <c r="A353" s="10" t="s">
        <v>1527</v>
      </c>
      <c r="F353" s="46"/>
      <c r="G353" s="46"/>
    </row>
    <row r="354" spans="1:7" x14ac:dyDescent="0.25">
      <c r="A354" s="10" t="s">
        <v>1528</v>
      </c>
      <c r="F354" s="46"/>
      <c r="G354" s="46"/>
    </row>
    <row r="355" spans="1:7" x14ac:dyDescent="0.25">
      <c r="A355" s="10" t="s">
        <v>1529</v>
      </c>
      <c r="F355" s="46"/>
      <c r="G355" s="46"/>
    </row>
    <row r="356" spans="1:7" x14ac:dyDescent="0.25">
      <c r="A356" s="10" t="s">
        <v>1530</v>
      </c>
      <c r="F356" s="46"/>
      <c r="G356" s="46"/>
    </row>
    <row r="357" spans="1:7" customFormat="1" x14ac:dyDescent="0.25">
      <c r="A357" s="58"/>
      <c r="B357" s="58" t="s">
        <v>724</v>
      </c>
      <c r="C357" s="58" t="s">
        <v>10</v>
      </c>
      <c r="D357" s="58" t="s">
        <v>295</v>
      </c>
      <c r="E357" s="58"/>
      <c r="F357" s="58" t="s">
        <v>35</v>
      </c>
      <c r="G357" s="58" t="s">
        <v>302</v>
      </c>
    </row>
    <row r="358" spans="1:7" customFormat="1" x14ac:dyDescent="0.25">
      <c r="A358" s="10" t="s">
        <v>1040</v>
      </c>
      <c r="B358" s="37" t="s">
        <v>657</v>
      </c>
      <c r="C358" s="97">
        <v>359.50047324000002</v>
      </c>
      <c r="D358" s="100">
        <v>1129</v>
      </c>
      <c r="E358" s="15"/>
      <c r="F358" s="46">
        <f t="shared" ref="F358:F364" si="19">IF($C$365=0,"",IF(C358="[For completion]","",C358/$C$365))</f>
        <v>0.80577820270102518</v>
      </c>
      <c r="G358" s="46">
        <f t="shared" ref="G358:G364" si="20">IF($D$365=0,"",IF(D358="[For completion]","",D358/$D$365))</f>
        <v>0.771701982228298</v>
      </c>
    </row>
    <row r="359" spans="1:7" customFormat="1" x14ac:dyDescent="0.25">
      <c r="A359" s="10" t="s">
        <v>1041</v>
      </c>
      <c r="B359" s="53" t="s">
        <v>658</v>
      </c>
      <c r="C359" s="97">
        <v>86.607028229999997</v>
      </c>
      <c r="D359" s="100">
        <v>333</v>
      </c>
      <c r="E359" s="15"/>
      <c r="F359" s="46">
        <f t="shared" si="19"/>
        <v>0.19411950955029109</v>
      </c>
      <c r="G359" s="46">
        <f t="shared" si="20"/>
        <v>0.22761449077238552</v>
      </c>
    </row>
    <row r="360" spans="1:7" customFormat="1" x14ac:dyDescent="0.25">
      <c r="A360" s="10" t="s">
        <v>1042</v>
      </c>
      <c r="B360" s="37" t="s">
        <v>659</v>
      </c>
      <c r="C360" s="97">
        <v>0</v>
      </c>
      <c r="D360" s="100">
        <v>0</v>
      </c>
      <c r="E360" s="15"/>
      <c r="F360" s="46">
        <f t="shared" si="19"/>
        <v>0</v>
      </c>
      <c r="G360" s="46">
        <f t="shared" si="20"/>
        <v>0</v>
      </c>
    </row>
    <row r="361" spans="1:7" customFormat="1" x14ac:dyDescent="0.25">
      <c r="A361" s="10" t="s">
        <v>1043</v>
      </c>
      <c r="B361" s="37" t="s">
        <v>660</v>
      </c>
      <c r="C361" s="97">
        <v>0</v>
      </c>
      <c r="D361" s="100">
        <v>0</v>
      </c>
      <c r="E361" s="15"/>
      <c r="F361" s="46">
        <f t="shared" si="19"/>
        <v>0</v>
      </c>
      <c r="G361" s="46">
        <f t="shared" si="20"/>
        <v>0</v>
      </c>
    </row>
    <row r="362" spans="1:7" customFormat="1" x14ac:dyDescent="0.25">
      <c r="A362" s="10" t="s">
        <v>1044</v>
      </c>
      <c r="B362" s="37" t="s">
        <v>661</v>
      </c>
      <c r="C362" s="107">
        <v>0</v>
      </c>
      <c r="D362" s="108">
        <v>0</v>
      </c>
      <c r="E362" s="15"/>
      <c r="F362" s="46">
        <f t="shared" si="19"/>
        <v>0</v>
      </c>
      <c r="G362" s="46">
        <f t="shared" si="20"/>
        <v>0</v>
      </c>
    </row>
    <row r="363" spans="1:7" customFormat="1" x14ac:dyDescent="0.25">
      <c r="A363" s="10" t="s">
        <v>1045</v>
      </c>
      <c r="B363" s="37" t="s">
        <v>662</v>
      </c>
      <c r="C363" s="97">
        <v>0</v>
      </c>
      <c r="D363" s="100">
        <v>0</v>
      </c>
      <c r="E363" s="15"/>
      <c r="F363" s="46">
        <f t="shared" si="19"/>
        <v>0</v>
      </c>
      <c r="G363" s="46">
        <f t="shared" si="20"/>
        <v>0</v>
      </c>
    </row>
    <row r="364" spans="1:7" customFormat="1" x14ac:dyDescent="0.25">
      <c r="A364" s="10" t="s">
        <v>1046</v>
      </c>
      <c r="B364" s="37" t="s">
        <v>12</v>
      </c>
      <c r="C364" s="97">
        <v>4.5636000000000003E-2</v>
      </c>
      <c r="D364" s="100">
        <v>1</v>
      </c>
      <c r="E364" s="15"/>
      <c r="F364" s="46">
        <f t="shared" si="19"/>
        <v>1.0228774868375466E-4</v>
      </c>
      <c r="G364" s="46">
        <f t="shared" si="20"/>
        <v>6.8352699931647305E-4</v>
      </c>
    </row>
    <row r="365" spans="1:7" customFormat="1" x14ac:dyDescent="0.25">
      <c r="A365" s="10" t="s">
        <v>1047</v>
      </c>
      <c r="B365" s="37" t="s">
        <v>13</v>
      </c>
      <c r="C365" s="47">
        <f>SUM(C358:C364)</f>
        <v>446.15313746999999</v>
      </c>
      <c r="D365" s="49">
        <f>SUM(D358:D364)</f>
        <v>1463</v>
      </c>
      <c r="E365" s="15"/>
      <c r="F365" s="46">
        <f>SUM(F358:F364)</f>
        <v>1</v>
      </c>
      <c r="G365" s="46">
        <f>SUM(G358:G364)</f>
        <v>1</v>
      </c>
    </row>
    <row r="366" spans="1:7" customFormat="1" x14ac:dyDescent="0.25">
      <c r="A366" s="10" t="s">
        <v>1048</v>
      </c>
      <c r="B366" s="37"/>
      <c r="C366" s="10"/>
      <c r="D366" s="10"/>
      <c r="E366" s="15"/>
      <c r="F366" s="15"/>
      <c r="G366" s="15"/>
    </row>
    <row r="367" spans="1:7" customFormat="1" x14ac:dyDescent="0.25">
      <c r="A367" s="58"/>
      <c r="B367" s="58" t="s">
        <v>725</v>
      </c>
      <c r="C367" s="58" t="s">
        <v>10</v>
      </c>
      <c r="D367" s="58" t="s">
        <v>295</v>
      </c>
      <c r="E367" s="58"/>
      <c r="F367" s="58" t="s">
        <v>35</v>
      </c>
      <c r="G367" s="58" t="s">
        <v>302</v>
      </c>
    </row>
    <row r="368" spans="1:7" customFormat="1" x14ac:dyDescent="0.25">
      <c r="A368" s="10" t="s">
        <v>1049</v>
      </c>
      <c r="B368" s="37" t="s">
        <v>1701</v>
      </c>
      <c r="C368" s="97">
        <v>145.12662503999999</v>
      </c>
      <c r="D368" s="100">
        <v>438</v>
      </c>
      <c r="E368" s="15"/>
      <c r="F368" s="46">
        <f>IF($C$372=0,"",IF(C368="[For completion]","",C368/$C$372))</f>
        <v>0.32528433143599378</v>
      </c>
      <c r="G368" s="46">
        <f>IF($D$372=0,"",IF(D368="[For completion]","",D368/$D$372))</f>
        <v>0.2993848257006152</v>
      </c>
    </row>
    <row r="369" spans="1:7" customFormat="1" x14ac:dyDescent="0.25">
      <c r="A369" s="10" t="s">
        <v>1050</v>
      </c>
      <c r="B369" s="53" t="s">
        <v>1702</v>
      </c>
      <c r="C369" s="97">
        <v>301.02651243000003</v>
      </c>
      <c r="D369" s="100">
        <v>1025</v>
      </c>
      <c r="E369" s="15"/>
      <c r="F369" s="46">
        <f>IF($C$372=0,"",IF(C369="[For completion]","",C369/$C$372))</f>
        <v>0.67471566856400611</v>
      </c>
      <c r="G369" s="46">
        <f>IF($D$372=0,"",IF(D369="[For completion]","",D369/$D$372))</f>
        <v>0.7006151742993848</v>
      </c>
    </row>
    <row r="370" spans="1:7" customFormat="1" x14ac:dyDescent="0.25">
      <c r="A370" s="10" t="s">
        <v>1051</v>
      </c>
      <c r="B370" s="37" t="s">
        <v>12</v>
      </c>
      <c r="C370" s="97">
        <v>0</v>
      </c>
      <c r="D370" s="100">
        <v>0</v>
      </c>
      <c r="E370" s="15"/>
      <c r="F370" s="46">
        <f>IF($C$372=0,"",IF(C370="[For completion]","",C370/$C$372))</f>
        <v>0</v>
      </c>
      <c r="G370" s="46">
        <f>IF($D$372=0,"",IF(D370="[For completion]","",D370/$D$372))</f>
        <v>0</v>
      </c>
    </row>
    <row r="371" spans="1:7" customFormat="1" x14ac:dyDescent="0.25">
      <c r="A371" s="10" t="s">
        <v>1052</v>
      </c>
      <c r="B371" s="10" t="s">
        <v>1703</v>
      </c>
      <c r="C371" s="97">
        <v>0</v>
      </c>
      <c r="D371" s="100">
        <v>0</v>
      </c>
      <c r="E371" s="15"/>
      <c r="F371" s="46">
        <f>IF($C$372=0,"",IF(C371="[For completion]","",C371/$C$372))</f>
        <v>0</v>
      </c>
      <c r="G371" s="46">
        <f>IF($D$372=0,"",IF(D371="[For completion]","",D371/$D$372))</f>
        <v>0</v>
      </c>
    </row>
    <row r="372" spans="1:7" customFormat="1" x14ac:dyDescent="0.25">
      <c r="A372" s="10" t="s">
        <v>1053</v>
      </c>
      <c r="B372" s="37" t="s">
        <v>13</v>
      </c>
      <c r="C372" s="95">
        <f>SUM(C368:C371)</f>
        <v>446.15313747000005</v>
      </c>
      <c r="D372" s="92">
        <f>SUM(D368:D371)</f>
        <v>1463</v>
      </c>
      <c r="E372" s="15"/>
      <c r="F372" s="48">
        <f>SUM(F368:F371)</f>
        <v>0.99999999999999989</v>
      </c>
      <c r="G372" s="48">
        <f>SUM(G368:G371)</f>
        <v>1</v>
      </c>
    </row>
    <row r="373" spans="1:7" customFormat="1" x14ac:dyDescent="0.25">
      <c r="A373" s="10" t="s">
        <v>1054</v>
      </c>
      <c r="B373" s="37"/>
      <c r="C373" s="89"/>
      <c r="D373" s="10"/>
      <c r="E373" s="15"/>
      <c r="F373" s="15"/>
      <c r="G373" s="15"/>
    </row>
    <row r="374" spans="1:7" customFormat="1" x14ac:dyDescent="0.25">
      <c r="A374" s="58"/>
      <c r="B374" s="58" t="s">
        <v>1623</v>
      </c>
      <c r="C374" s="58" t="s">
        <v>1463</v>
      </c>
      <c r="D374" s="58" t="s">
        <v>1464</v>
      </c>
      <c r="E374" s="58"/>
      <c r="F374" s="58" t="s">
        <v>1462</v>
      </c>
      <c r="G374" s="58"/>
    </row>
    <row r="375" spans="1:7" customFormat="1" x14ac:dyDescent="0.25">
      <c r="A375" s="10" t="s">
        <v>1257</v>
      </c>
      <c r="B375" s="37" t="s">
        <v>657</v>
      </c>
      <c r="C375" s="97"/>
      <c r="D375" s="97"/>
      <c r="E375" s="8"/>
      <c r="F375" s="97"/>
      <c r="G375" s="46"/>
    </row>
    <row r="376" spans="1:7" customFormat="1" x14ac:dyDescent="0.25">
      <c r="A376" s="10" t="s">
        <v>1466</v>
      </c>
      <c r="B376" s="53" t="s">
        <v>658</v>
      </c>
      <c r="C376" s="97"/>
      <c r="D376" s="97"/>
      <c r="E376" s="8"/>
      <c r="F376" s="97"/>
      <c r="G376" s="46"/>
    </row>
    <row r="377" spans="1:7" customFormat="1" x14ac:dyDescent="0.25">
      <c r="A377" s="10" t="s">
        <v>1467</v>
      </c>
      <c r="B377" s="37" t="s">
        <v>659</v>
      </c>
      <c r="C377" s="97"/>
      <c r="D377" s="97"/>
      <c r="E377" s="8"/>
      <c r="F377" s="97"/>
      <c r="G377" s="46"/>
    </row>
    <row r="378" spans="1:7" customFormat="1" x14ac:dyDescent="0.25">
      <c r="A378" s="10" t="s">
        <v>1468</v>
      </c>
      <c r="B378" s="37" t="s">
        <v>660</v>
      </c>
      <c r="C378" s="97"/>
      <c r="D378" s="97"/>
      <c r="E378" s="8"/>
      <c r="F378" s="97"/>
      <c r="G378" s="46"/>
    </row>
    <row r="379" spans="1:7" customFormat="1" x14ac:dyDescent="0.25">
      <c r="A379" s="10" t="s">
        <v>1469</v>
      </c>
      <c r="B379" s="37" t="s">
        <v>661</v>
      </c>
      <c r="C379" s="97"/>
      <c r="D379" s="97"/>
      <c r="E379" s="8"/>
      <c r="F379" s="97"/>
      <c r="G379" s="46"/>
    </row>
    <row r="380" spans="1:7" customFormat="1" x14ac:dyDescent="0.25">
      <c r="A380" s="10" t="s">
        <v>1470</v>
      </c>
      <c r="B380" s="37" t="s">
        <v>662</v>
      </c>
      <c r="C380" s="97"/>
      <c r="D380" s="97"/>
      <c r="E380" s="8"/>
      <c r="F380" s="97"/>
      <c r="G380" s="46"/>
    </row>
    <row r="381" spans="1:7" customFormat="1" x14ac:dyDescent="0.25">
      <c r="A381" s="10" t="s">
        <v>1471</v>
      </c>
      <c r="B381" s="37" t="s">
        <v>296</v>
      </c>
      <c r="C381" s="97"/>
      <c r="D381" s="97"/>
      <c r="E381" s="8"/>
      <c r="F381" s="97"/>
      <c r="G381" s="46"/>
    </row>
    <row r="382" spans="1:7" customFormat="1" x14ac:dyDescent="0.25">
      <c r="A382" s="10" t="s">
        <v>1472</v>
      </c>
      <c r="B382" s="37" t="s">
        <v>656</v>
      </c>
      <c r="C382" s="97" t="s">
        <v>141</v>
      </c>
      <c r="D382" s="97" t="s">
        <v>141</v>
      </c>
      <c r="E382" s="8"/>
      <c r="F382" s="97" t="s">
        <v>141</v>
      </c>
      <c r="G382" s="46"/>
    </row>
    <row r="383" spans="1:7" customFormat="1" x14ac:dyDescent="0.25">
      <c r="A383" s="10" t="s">
        <v>1473</v>
      </c>
      <c r="B383" s="37" t="s">
        <v>13</v>
      </c>
      <c r="C383" s="47" t="s">
        <v>141</v>
      </c>
      <c r="D383" s="47" t="s">
        <v>141</v>
      </c>
      <c r="E383" s="8"/>
      <c r="F383" s="10" t="s">
        <v>141</v>
      </c>
      <c r="G383" s="46"/>
    </row>
    <row r="384" spans="1:7" customFormat="1" x14ac:dyDescent="0.25">
      <c r="A384" s="10" t="s">
        <v>1474</v>
      </c>
      <c r="B384" s="10" t="s">
        <v>1465</v>
      </c>
      <c r="C384" s="10" t="s">
        <v>141</v>
      </c>
      <c r="D384" s="10" t="s">
        <v>141</v>
      </c>
      <c r="E384" s="10"/>
      <c r="F384" s="97" t="s">
        <v>141</v>
      </c>
      <c r="G384" s="46"/>
    </row>
    <row r="385" spans="1:7" customFormat="1" x14ac:dyDescent="0.25">
      <c r="A385" s="10" t="s">
        <v>1475</v>
      </c>
      <c r="B385" s="10"/>
      <c r="C385" s="10"/>
      <c r="D385" s="10"/>
      <c r="E385" s="10"/>
      <c r="F385" s="97"/>
      <c r="G385" s="10"/>
    </row>
    <row r="386" spans="1:7" ht="15" customHeight="1" x14ac:dyDescent="0.25">
      <c r="A386" s="10" t="s">
        <v>1476</v>
      </c>
      <c r="C386" s="114"/>
      <c r="E386" s="8"/>
      <c r="F386" s="97"/>
    </row>
    <row r="387" spans="1:7" x14ac:dyDescent="0.25">
      <c r="A387" s="10" t="s">
        <v>1477</v>
      </c>
      <c r="C387" s="114"/>
      <c r="E387" s="8"/>
      <c r="F387" s="97"/>
    </row>
    <row r="388" spans="1:7" x14ac:dyDescent="0.25">
      <c r="A388" s="10" t="s">
        <v>1478</v>
      </c>
      <c r="C388" s="114"/>
      <c r="E388" s="8"/>
      <c r="F388" s="97"/>
    </row>
    <row r="389" spans="1:7" x14ac:dyDescent="0.25">
      <c r="A389" s="10" t="s">
        <v>1479</v>
      </c>
      <c r="C389" s="114"/>
      <c r="E389" s="8"/>
      <c r="F389" s="97"/>
    </row>
    <row r="390" spans="1:7" x14ac:dyDescent="0.25">
      <c r="A390" s="10" t="s">
        <v>1480</v>
      </c>
      <c r="C390" s="114"/>
      <c r="E390" s="8"/>
      <c r="F390" s="97"/>
    </row>
    <row r="391" spans="1:7" x14ac:dyDescent="0.25">
      <c r="A391" s="10" t="s">
        <v>1481</v>
      </c>
      <c r="C391" s="114"/>
      <c r="E391" s="8"/>
      <c r="F391" s="97"/>
    </row>
    <row r="392" spans="1:7" x14ac:dyDescent="0.25">
      <c r="A392" s="10" t="s">
        <v>1482</v>
      </c>
      <c r="C392" s="114"/>
      <c r="E392" s="8"/>
      <c r="F392" s="8"/>
    </row>
    <row r="393" spans="1:7" x14ac:dyDescent="0.25">
      <c r="A393" s="10" t="s">
        <v>1483</v>
      </c>
      <c r="C393" s="114"/>
      <c r="E393" s="8"/>
      <c r="F393" s="8"/>
    </row>
    <row r="394" spans="1:7" x14ac:dyDescent="0.25">
      <c r="A394" s="10" t="s">
        <v>1484</v>
      </c>
      <c r="C394" s="114"/>
      <c r="E394" s="8"/>
      <c r="F394" s="8"/>
    </row>
    <row r="395" spans="1:7" x14ac:dyDescent="0.25">
      <c r="A395" s="10" t="s">
        <v>1485</v>
      </c>
      <c r="C395" s="114"/>
      <c r="E395" s="8"/>
      <c r="F395" s="8"/>
    </row>
    <row r="396" spans="1:7" x14ac:dyDescent="0.25">
      <c r="A396" s="10" t="s">
        <v>1486</v>
      </c>
      <c r="C396" s="114"/>
      <c r="E396" s="8"/>
      <c r="F396" s="8"/>
    </row>
    <row r="397" spans="1:7" x14ac:dyDescent="0.25">
      <c r="A397" s="10" t="s">
        <v>1487</v>
      </c>
      <c r="C397" s="114"/>
      <c r="E397" s="8"/>
      <c r="F397" s="8"/>
    </row>
    <row r="398" spans="1:7" x14ac:dyDescent="0.25">
      <c r="A398" s="10" t="s">
        <v>1488</v>
      </c>
      <c r="C398" s="114"/>
      <c r="E398" s="8"/>
      <c r="F398" s="8"/>
    </row>
    <row r="399" spans="1:7" x14ac:dyDescent="0.25">
      <c r="A399" s="10" t="s">
        <v>1489</v>
      </c>
      <c r="C399" s="114"/>
      <c r="E399" s="8"/>
      <c r="F399" s="8"/>
    </row>
    <row r="400" spans="1:7" x14ac:dyDescent="0.25">
      <c r="A400" s="10" t="s">
        <v>1490</v>
      </c>
      <c r="C400" s="114"/>
      <c r="E400" s="8"/>
      <c r="F400" s="8"/>
    </row>
    <row r="401" spans="1:6" x14ac:dyDescent="0.25">
      <c r="A401" s="10" t="s">
        <v>1491</v>
      </c>
      <c r="C401" s="114"/>
      <c r="E401" s="8"/>
      <c r="F401" s="8"/>
    </row>
    <row r="402" spans="1:6" x14ac:dyDescent="0.25">
      <c r="A402" s="10" t="s">
        <v>1492</v>
      </c>
      <c r="C402" s="114"/>
      <c r="E402" s="8"/>
      <c r="F402" s="8"/>
    </row>
    <row r="403" spans="1:6" x14ac:dyDescent="0.25">
      <c r="A403" s="10" t="s">
        <v>1493</v>
      </c>
      <c r="C403" s="114"/>
      <c r="E403" s="8"/>
      <c r="F403" s="8"/>
    </row>
    <row r="404" spans="1:6" x14ac:dyDescent="0.25">
      <c r="A404" s="10" t="s">
        <v>1494</v>
      </c>
      <c r="C404" s="114"/>
      <c r="E404" s="8"/>
      <c r="F404" s="8"/>
    </row>
    <row r="405" spans="1:6" x14ac:dyDescent="0.25">
      <c r="A405" s="10" t="s">
        <v>1495</v>
      </c>
      <c r="C405" s="114"/>
      <c r="E405" s="8"/>
      <c r="F405" s="8"/>
    </row>
    <row r="406" spans="1:6" x14ac:dyDescent="0.25">
      <c r="A406" s="10" t="s">
        <v>1496</v>
      </c>
      <c r="C406" s="114"/>
      <c r="E406" s="8"/>
      <c r="F406" s="8"/>
    </row>
    <row r="407" spans="1:6" x14ac:dyDescent="0.25">
      <c r="A407" s="10" t="s">
        <v>1497</v>
      </c>
      <c r="C407" s="114"/>
      <c r="E407" s="8"/>
      <c r="F407" s="8"/>
    </row>
    <row r="408" spans="1:6" x14ac:dyDescent="0.25">
      <c r="A408" s="10" t="s">
        <v>1498</v>
      </c>
      <c r="C408" s="114"/>
      <c r="E408" s="8"/>
      <c r="F408" s="8"/>
    </row>
    <row r="409" spans="1:6" x14ac:dyDescent="0.25">
      <c r="A409" s="10" t="s">
        <v>1499</v>
      </c>
      <c r="C409" s="114"/>
      <c r="E409" s="8"/>
      <c r="F409" s="8"/>
    </row>
    <row r="410" spans="1:6" x14ac:dyDescent="0.25">
      <c r="A410" s="10" t="s">
        <v>1500</v>
      </c>
      <c r="C410" s="114"/>
      <c r="E410" s="8"/>
      <c r="F410" s="8"/>
    </row>
    <row r="411" spans="1:6" x14ac:dyDescent="0.25">
      <c r="A411" s="10" t="s">
        <v>1501</v>
      </c>
      <c r="C411" s="114"/>
      <c r="E411" s="8"/>
      <c r="F411" s="8"/>
    </row>
    <row r="412" spans="1:6" x14ac:dyDescent="0.25">
      <c r="A412" s="10" t="s">
        <v>1502</v>
      </c>
      <c r="C412" s="114"/>
      <c r="E412" s="8"/>
      <c r="F412" s="8"/>
    </row>
    <row r="413" spans="1:6" x14ac:dyDescent="0.25">
      <c r="A413" s="10" t="s">
        <v>1503</v>
      </c>
      <c r="C413" s="114"/>
      <c r="E413" s="8"/>
      <c r="F413" s="8"/>
    </row>
    <row r="414" spans="1:6" x14ac:dyDescent="0.25">
      <c r="A414" s="10" t="s">
        <v>1504</v>
      </c>
      <c r="C414" s="114"/>
      <c r="E414" s="8"/>
      <c r="F414" s="8"/>
    </row>
    <row r="415" spans="1:6" x14ac:dyDescent="0.25">
      <c r="A415" s="10" t="s">
        <v>1505</v>
      </c>
      <c r="C415" s="114"/>
      <c r="E415" s="8"/>
      <c r="F415" s="8"/>
    </row>
    <row r="416" spans="1:6" x14ac:dyDescent="0.25">
      <c r="A416" s="10" t="s">
        <v>1506</v>
      </c>
      <c r="C416" s="114"/>
      <c r="E416" s="8"/>
      <c r="F416" s="8"/>
    </row>
    <row r="417" spans="1:7" x14ac:dyDescent="0.25">
      <c r="A417" s="10" t="s">
        <v>1507</v>
      </c>
      <c r="C417" s="114"/>
      <c r="E417" s="8"/>
      <c r="F417" s="8"/>
    </row>
    <row r="418" spans="1:7" x14ac:dyDescent="0.25">
      <c r="A418" s="10" t="s">
        <v>1508</v>
      </c>
      <c r="C418" s="114"/>
      <c r="E418" s="8"/>
      <c r="F418" s="8"/>
    </row>
    <row r="419" spans="1:7" x14ac:dyDescent="0.25">
      <c r="A419" s="10" t="s">
        <v>1509</v>
      </c>
      <c r="C419" s="114"/>
      <c r="E419" s="8"/>
      <c r="F419" s="8"/>
    </row>
    <row r="420" spans="1:7" x14ac:dyDescent="0.25">
      <c r="A420" s="10" t="s">
        <v>1510</v>
      </c>
      <c r="C420" s="114"/>
      <c r="E420" s="8"/>
      <c r="F420" s="8"/>
    </row>
    <row r="421" spans="1:7" x14ac:dyDescent="0.25">
      <c r="A421" s="10" t="s">
        <v>1511</v>
      </c>
      <c r="C421" s="114"/>
      <c r="E421" s="8"/>
      <c r="F421" s="8"/>
    </row>
    <row r="422" spans="1:7" x14ac:dyDescent="0.25">
      <c r="A422" s="10" t="s">
        <v>1512</v>
      </c>
      <c r="C422" s="114"/>
      <c r="E422" s="8"/>
      <c r="F422" s="8"/>
    </row>
    <row r="423" spans="1:7" ht="18.75" x14ac:dyDescent="0.25">
      <c r="A423" s="59"/>
      <c r="B423" s="124" t="s">
        <v>1515</v>
      </c>
      <c r="C423" s="59"/>
      <c r="D423" s="59"/>
      <c r="E423" s="59"/>
      <c r="F423" s="60"/>
      <c r="G423" s="60"/>
    </row>
    <row r="424" spans="1:7" x14ac:dyDescent="0.25">
      <c r="A424" s="58"/>
      <c r="B424" s="58" t="s">
        <v>1258</v>
      </c>
      <c r="C424" s="58" t="s">
        <v>74</v>
      </c>
      <c r="D424" s="58" t="s">
        <v>75</v>
      </c>
      <c r="E424" s="61"/>
      <c r="F424" s="58" t="s">
        <v>36</v>
      </c>
      <c r="G424" s="58" t="s">
        <v>76</v>
      </c>
    </row>
    <row r="425" spans="1:7" x14ac:dyDescent="0.25">
      <c r="A425" s="10" t="s">
        <v>1055</v>
      </c>
      <c r="B425" s="10" t="s">
        <v>77</v>
      </c>
      <c r="C425" s="47"/>
      <c r="D425" s="40"/>
      <c r="E425" s="40"/>
      <c r="F425" s="17"/>
      <c r="G425" s="17"/>
    </row>
    <row r="426" spans="1:7" x14ac:dyDescent="0.25">
      <c r="A426" s="40"/>
      <c r="D426" s="40"/>
      <c r="E426" s="40"/>
      <c r="F426" s="17"/>
      <c r="G426" s="17"/>
    </row>
    <row r="427" spans="1:7" ht="15" customHeight="1" x14ac:dyDescent="0.25">
      <c r="B427" s="10" t="s">
        <v>78</v>
      </c>
      <c r="D427" s="40"/>
      <c r="E427" s="40"/>
      <c r="F427" s="17"/>
      <c r="G427" s="17"/>
    </row>
    <row r="428" spans="1:7" x14ac:dyDescent="0.25">
      <c r="A428" s="10" t="s">
        <v>1056</v>
      </c>
      <c r="B428" s="37"/>
      <c r="C428" s="47"/>
      <c r="D428" s="49"/>
      <c r="E428" s="40"/>
      <c r="F428" s="46" t="str">
        <f t="shared" ref="F428:F451" si="21">IF($C$452=0,"",IF(C428="[for completion]","",C428/$C$452))</f>
        <v/>
      </c>
      <c r="G428" s="46" t="str">
        <f t="shared" ref="G428:G451" si="22">IF($D$452=0,"",IF(D428="[for completion]","",D428/$D$452))</f>
        <v/>
      </c>
    </row>
    <row r="429" spans="1:7" x14ac:dyDescent="0.25">
      <c r="A429" s="10" t="s">
        <v>1057</v>
      </c>
      <c r="B429" s="37"/>
      <c r="C429" s="47"/>
      <c r="D429" s="49"/>
      <c r="E429" s="40"/>
      <c r="F429" s="46" t="str">
        <f t="shared" si="21"/>
        <v/>
      </c>
      <c r="G429" s="46" t="str">
        <f t="shared" si="22"/>
        <v/>
      </c>
    </row>
    <row r="430" spans="1:7" x14ac:dyDescent="0.25">
      <c r="A430" s="10" t="s">
        <v>1058</v>
      </c>
      <c r="B430" s="37"/>
      <c r="C430" s="47"/>
      <c r="D430" s="49"/>
      <c r="E430" s="40"/>
      <c r="F430" s="46" t="str">
        <f t="shared" si="21"/>
        <v/>
      </c>
      <c r="G430" s="46" t="str">
        <f t="shared" si="22"/>
        <v/>
      </c>
    </row>
    <row r="431" spans="1:7" x14ac:dyDescent="0.25">
      <c r="A431" s="10" t="s">
        <v>1059</v>
      </c>
      <c r="B431" s="37"/>
      <c r="C431" s="47"/>
      <c r="D431" s="49"/>
      <c r="E431" s="40"/>
      <c r="F431" s="46" t="str">
        <f t="shared" si="21"/>
        <v/>
      </c>
      <c r="G431" s="46" t="str">
        <f t="shared" si="22"/>
        <v/>
      </c>
    </row>
    <row r="432" spans="1:7" x14ac:dyDescent="0.25">
      <c r="A432" s="10" t="s">
        <v>1060</v>
      </c>
      <c r="B432" s="37"/>
      <c r="C432" s="47"/>
      <c r="D432" s="49"/>
      <c r="E432" s="40"/>
      <c r="F432" s="46" t="str">
        <f t="shared" si="21"/>
        <v/>
      </c>
      <c r="G432" s="46" t="str">
        <f t="shared" si="22"/>
        <v/>
      </c>
    </row>
    <row r="433" spans="1:7" x14ac:dyDescent="0.25">
      <c r="A433" s="10" t="s">
        <v>1061</v>
      </c>
      <c r="B433" s="37"/>
      <c r="C433" s="47"/>
      <c r="D433" s="49"/>
      <c r="E433" s="40"/>
      <c r="F433" s="46" t="str">
        <f t="shared" si="21"/>
        <v/>
      </c>
      <c r="G433" s="46" t="str">
        <f t="shared" si="22"/>
        <v/>
      </c>
    </row>
    <row r="434" spans="1:7" x14ac:dyDescent="0.25">
      <c r="A434" s="10" t="s">
        <v>1062</v>
      </c>
      <c r="B434" s="37"/>
      <c r="C434" s="47"/>
      <c r="D434" s="49"/>
      <c r="E434" s="40"/>
      <c r="F434" s="46" t="str">
        <f t="shared" si="21"/>
        <v/>
      </c>
      <c r="G434" s="46" t="str">
        <f t="shared" si="22"/>
        <v/>
      </c>
    </row>
    <row r="435" spans="1:7" x14ac:dyDescent="0.25">
      <c r="A435" s="10" t="s">
        <v>1063</v>
      </c>
      <c r="B435" s="37"/>
      <c r="C435" s="47"/>
      <c r="D435" s="49"/>
      <c r="E435" s="40"/>
      <c r="F435" s="46" t="str">
        <f t="shared" si="21"/>
        <v/>
      </c>
      <c r="G435" s="46" t="str">
        <f t="shared" si="22"/>
        <v/>
      </c>
    </row>
    <row r="436" spans="1:7" x14ac:dyDescent="0.25">
      <c r="A436" s="10" t="s">
        <v>1064</v>
      </c>
      <c r="B436" s="37"/>
      <c r="C436" s="47"/>
      <c r="D436" s="49"/>
      <c r="E436" s="40"/>
      <c r="F436" s="46" t="str">
        <f t="shared" si="21"/>
        <v/>
      </c>
      <c r="G436" s="46" t="str">
        <f t="shared" si="22"/>
        <v/>
      </c>
    </row>
    <row r="437" spans="1:7" x14ac:dyDescent="0.25">
      <c r="A437" s="10" t="s">
        <v>1259</v>
      </c>
      <c r="B437" s="37"/>
      <c r="C437" s="47"/>
      <c r="D437" s="49"/>
      <c r="E437" s="37"/>
      <c r="F437" s="46" t="str">
        <f t="shared" si="21"/>
        <v/>
      </c>
      <c r="G437" s="46" t="str">
        <f t="shared" si="22"/>
        <v/>
      </c>
    </row>
    <row r="438" spans="1:7" x14ac:dyDescent="0.25">
      <c r="A438" s="10" t="s">
        <v>1260</v>
      </c>
      <c r="B438" s="37"/>
      <c r="C438" s="47"/>
      <c r="D438" s="49"/>
      <c r="E438" s="37"/>
      <c r="F438" s="46" t="str">
        <f t="shared" si="21"/>
        <v/>
      </c>
      <c r="G438" s="46" t="str">
        <f t="shared" si="22"/>
        <v/>
      </c>
    </row>
    <row r="439" spans="1:7" x14ac:dyDescent="0.25">
      <c r="A439" s="10" t="s">
        <v>1261</v>
      </c>
      <c r="B439" s="37"/>
      <c r="C439" s="47"/>
      <c r="D439" s="49"/>
      <c r="E439" s="37"/>
      <c r="F439" s="46" t="str">
        <f t="shared" si="21"/>
        <v/>
      </c>
      <c r="G439" s="46" t="str">
        <f t="shared" si="22"/>
        <v/>
      </c>
    </row>
    <row r="440" spans="1:7" x14ac:dyDescent="0.25">
      <c r="A440" s="10" t="s">
        <v>1262</v>
      </c>
      <c r="B440" s="37"/>
      <c r="C440" s="47"/>
      <c r="D440" s="49"/>
      <c r="E440" s="37"/>
      <c r="F440" s="46" t="str">
        <f t="shared" si="21"/>
        <v/>
      </c>
      <c r="G440" s="46" t="str">
        <f t="shared" si="22"/>
        <v/>
      </c>
    </row>
    <row r="441" spans="1:7" x14ac:dyDescent="0.25">
      <c r="A441" s="10" t="s">
        <v>1263</v>
      </c>
      <c r="B441" s="37"/>
      <c r="C441" s="47"/>
      <c r="D441" s="49"/>
      <c r="E441" s="37"/>
      <c r="F441" s="46" t="str">
        <f t="shared" si="21"/>
        <v/>
      </c>
      <c r="G441" s="46" t="str">
        <f t="shared" si="22"/>
        <v/>
      </c>
    </row>
    <row r="442" spans="1:7" x14ac:dyDescent="0.25">
      <c r="A442" s="10" t="s">
        <v>1264</v>
      </c>
      <c r="B442" s="37"/>
      <c r="C442" s="47"/>
      <c r="D442" s="49"/>
      <c r="E442" s="37"/>
      <c r="F442" s="46" t="str">
        <f t="shared" si="21"/>
        <v/>
      </c>
      <c r="G442" s="46" t="str">
        <f t="shared" si="22"/>
        <v/>
      </c>
    </row>
    <row r="443" spans="1:7" x14ac:dyDescent="0.25">
      <c r="A443" s="10" t="s">
        <v>1265</v>
      </c>
      <c r="B443" s="37"/>
      <c r="C443" s="47"/>
      <c r="D443" s="49"/>
      <c r="F443" s="46" t="str">
        <f t="shared" si="21"/>
        <v/>
      </c>
      <c r="G443" s="46" t="str">
        <f t="shared" si="22"/>
        <v/>
      </c>
    </row>
    <row r="444" spans="1:7" x14ac:dyDescent="0.25">
      <c r="A444" s="10" t="s">
        <v>1266</v>
      </c>
      <c r="B444" s="37"/>
      <c r="C444" s="47"/>
      <c r="D444" s="49"/>
      <c r="E444" s="90"/>
      <c r="F444" s="46" t="str">
        <f t="shared" si="21"/>
        <v/>
      </c>
      <c r="G444" s="46" t="str">
        <f t="shared" si="22"/>
        <v/>
      </c>
    </row>
    <row r="445" spans="1:7" x14ac:dyDescent="0.25">
      <c r="A445" s="10" t="s">
        <v>1267</v>
      </c>
      <c r="B445" s="37"/>
      <c r="C445" s="47"/>
      <c r="D445" s="49"/>
      <c r="E445" s="90"/>
      <c r="F445" s="46" t="str">
        <f t="shared" si="21"/>
        <v/>
      </c>
      <c r="G445" s="46" t="str">
        <f t="shared" si="22"/>
        <v/>
      </c>
    </row>
    <row r="446" spans="1:7" x14ac:dyDescent="0.25">
      <c r="A446" s="10" t="s">
        <v>1268</v>
      </c>
      <c r="B446" s="37"/>
      <c r="C446" s="47"/>
      <c r="D446" s="49"/>
      <c r="E446" s="90"/>
      <c r="F446" s="46" t="str">
        <f t="shared" si="21"/>
        <v/>
      </c>
      <c r="G446" s="46" t="str">
        <f t="shared" si="22"/>
        <v/>
      </c>
    </row>
    <row r="447" spans="1:7" x14ac:dyDescent="0.25">
      <c r="A447" s="10" t="s">
        <v>1269</v>
      </c>
      <c r="B447" s="37"/>
      <c r="C447" s="47"/>
      <c r="D447" s="49"/>
      <c r="E447" s="90"/>
      <c r="F447" s="46" t="str">
        <f t="shared" si="21"/>
        <v/>
      </c>
      <c r="G447" s="46" t="str">
        <f t="shared" si="22"/>
        <v/>
      </c>
    </row>
    <row r="448" spans="1:7" x14ac:dyDescent="0.25">
      <c r="A448" s="10" t="s">
        <v>1270</v>
      </c>
      <c r="B448" s="37"/>
      <c r="C448" s="47"/>
      <c r="D448" s="49"/>
      <c r="E448" s="90"/>
      <c r="F448" s="46" t="str">
        <f t="shared" si="21"/>
        <v/>
      </c>
      <c r="G448" s="46" t="str">
        <f t="shared" si="22"/>
        <v/>
      </c>
    </row>
    <row r="449" spans="1:7" ht="15" customHeight="1" x14ac:dyDescent="0.25">
      <c r="A449" s="10" t="s">
        <v>1271</v>
      </c>
      <c r="B449" s="37"/>
      <c r="C449" s="47"/>
      <c r="D449" s="49"/>
      <c r="E449" s="90"/>
      <c r="F449" s="46" t="str">
        <f t="shared" si="21"/>
        <v/>
      </c>
      <c r="G449" s="46" t="str">
        <f t="shared" si="22"/>
        <v/>
      </c>
    </row>
    <row r="450" spans="1:7" x14ac:dyDescent="0.25">
      <c r="A450" s="10" t="s">
        <v>1272</v>
      </c>
      <c r="B450" s="37"/>
      <c r="C450" s="47"/>
      <c r="D450" s="49"/>
      <c r="E450" s="90"/>
      <c r="F450" s="46" t="str">
        <f t="shared" si="21"/>
        <v/>
      </c>
      <c r="G450" s="46" t="str">
        <f t="shared" si="22"/>
        <v/>
      </c>
    </row>
    <row r="451" spans="1:7" x14ac:dyDescent="0.25">
      <c r="A451" s="10" t="s">
        <v>1273</v>
      </c>
      <c r="B451" s="37"/>
      <c r="C451" s="47"/>
      <c r="D451" s="49"/>
      <c r="E451" s="90"/>
      <c r="F451" s="46" t="str">
        <f t="shared" si="21"/>
        <v/>
      </c>
      <c r="G451" s="46" t="str">
        <f t="shared" si="22"/>
        <v/>
      </c>
    </row>
    <row r="452" spans="1:7" x14ac:dyDescent="0.25">
      <c r="A452" s="10" t="s">
        <v>1274</v>
      </c>
      <c r="B452" s="37" t="s">
        <v>13</v>
      </c>
      <c r="C452" s="52">
        <f>SUM(C428:C451)</f>
        <v>0</v>
      </c>
      <c r="D452" s="50">
        <f>SUM(D428:D451)</f>
        <v>0</v>
      </c>
      <c r="E452" s="90"/>
      <c r="F452" s="91">
        <f>SUM(F428:F451)</f>
        <v>0</v>
      </c>
      <c r="G452" s="91">
        <f>SUM(G428:G451)</f>
        <v>0</v>
      </c>
    </row>
    <row r="453" spans="1:7" x14ac:dyDescent="0.25">
      <c r="A453" s="58"/>
      <c r="B453" s="58" t="s">
        <v>1275</v>
      </c>
      <c r="C453" s="58" t="s">
        <v>74</v>
      </c>
      <c r="D453" s="58" t="s">
        <v>75</v>
      </c>
      <c r="E453" s="61"/>
      <c r="F453" s="58" t="s">
        <v>36</v>
      </c>
      <c r="G453" s="58" t="s">
        <v>76</v>
      </c>
    </row>
    <row r="454" spans="1:7" x14ac:dyDescent="0.25">
      <c r="A454" s="10" t="s">
        <v>1065</v>
      </c>
      <c r="B454" s="10" t="s">
        <v>80</v>
      </c>
      <c r="C454" s="89"/>
      <c r="G454" s="10"/>
    </row>
    <row r="455" spans="1:7" x14ac:dyDescent="0.25">
      <c r="G455" s="10"/>
    </row>
    <row r="456" spans="1:7" x14ac:dyDescent="0.25">
      <c r="B456" s="37" t="s">
        <v>81</v>
      </c>
      <c r="G456" s="10"/>
    </row>
    <row r="457" spans="1:7" x14ac:dyDescent="0.25">
      <c r="A457" s="10" t="s">
        <v>1066</v>
      </c>
      <c r="B457" s="10" t="s">
        <v>82</v>
      </c>
      <c r="C457" s="47"/>
      <c r="D457" s="49"/>
      <c r="F457" s="46" t="str">
        <f t="shared" ref="F457:F464" si="23">IF($C$465=0,"",IF(C457="[for completion]","",C457/$C$465))</f>
        <v/>
      </c>
      <c r="G457" s="46" t="str">
        <f t="shared" ref="G457:G464" si="24">IF($D$465=0,"",IF(D457="[for completion]","",D457/$D$465))</f>
        <v/>
      </c>
    </row>
    <row r="458" spans="1:7" x14ac:dyDescent="0.25">
      <c r="A458" s="10" t="s">
        <v>1067</v>
      </c>
      <c r="B458" s="10" t="s">
        <v>83</v>
      </c>
      <c r="C458" s="47"/>
      <c r="D458" s="49"/>
      <c r="F458" s="46" t="str">
        <f t="shared" si="23"/>
        <v/>
      </c>
      <c r="G458" s="46" t="str">
        <f t="shared" si="24"/>
        <v/>
      </c>
    </row>
    <row r="459" spans="1:7" x14ac:dyDescent="0.25">
      <c r="A459" s="10" t="s">
        <v>1068</v>
      </c>
      <c r="B459" s="10" t="s">
        <v>84</v>
      </c>
      <c r="C459" s="47"/>
      <c r="D459" s="49"/>
      <c r="F459" s="46" t="str">
        <f t="shared" si="23"/>
        <v/>
      </c>
      <c r="G459" s="46" t="str">
        <f t="shared" si="24"/>
        <v/>
      </c>
    </row>
    <row r="460" spans="1:7" x14ac:dyDescent="0.25">
      <c r="A460" s="10" t="s">
        <v>1069</v>
      </c>
      <c r="B460" s="10" t="s">
        <v>85</v>
      </c>
      <c r="C460" s="47"/>
      <c r="D460" s="49"/>
      <c r="F460" s="46" t="str">
        <f t="shared" si="23"/>
        <v/>
      </c>
      <c r="G460" s="46" t="str">
        <f t="shared" si="24"/>
        <v/>
      </c>
    </row>
    <row r="461" spans="1:7" x14ac:dyDescent="0.25">
      <c r="A461" s="10" t="s">
        <v>1070</v>
      </c>
      <c r="B461" s="10" t="s">
        <v>86</v>
      </c>
      <c r="C461" s="47"/>
      <c r="D461" s="49"/>
      <c r="F461" s="46" t="str">
        <f t="shared" si="23"/>
        <v/>
      </c>
      <c r="G461" s="46" t="str">
        <f t="shared" si="24"/>
        <v/>
      </c>
    </row>
    <row r="462" spans="1:7" x14ac:dyDescent="0.25">
      <c r="A462" s="10" t="s">
        <v>1071</v>
      </c>
      <c r="B462" s="10" t="s">
        <v>87</v>
      </c>
      <c r="C462" s="47"/>
      <c r="D462" s="49"/>
      <c r="F462" s="46" t="str">
        <f t="shared" si="23"/>
        <v/>
      </c>
      <c r="G462" s="46" t="str">
        <f t="shared" si="24"/>
        <v/>
      </c>
    </row>
    <row r="463" spans="1:7" x14ac:dyDescent="0.25">
      <c r="A463" s="10" t="s">
        <v>1072</v>
      </c>
      <c r="B463" s="10" t="s">
        <v>88</v>
      </c>
      <c r="C463" s="47"/>
      <c r="D463" s="49"/>
      <c r="F463" s="46" t="str">
        <f t="shared" si="23"/>
        <v/>
      </c>
      <c r="G463" s="46" t="str">
        <f t="shared" si="24"/>
        <v/>
      </c>
    </row>
    <row r="464" spans="1:7" x14ac:dyDescent="0.25">
      <c r="A464" s="10" t="s">
        <v>1073</v>
      </c>
      <c r="B464" s="10" t="s">
        <v>89</v>
      </c>
      <c r="C464" s="47"/>
      <c r="D464" s="49"/>
      <c r="F464" s="46" t="str">
        <f t="shared" si="23"/>
        <v/>
      </c>
      <c r="G464" s="46" t="str">
        <f t="shared" si="24"/>
        <v/>
      </c>
    </row>
    <row r="465" spans="1:7" x14ac:dyDescent="0.25">
      <c r="A465" s="10" t="s">
        <v>1074</v>
      </c>
      <c r="B465" s="42" t="s">
        <v>13</v>
      </c>
      <c r="C465" s="47">
        <f>SUM(C457:C464)</f>
        <v>0</v>
      </c>
      <c r="D465" s="49">
        <f>SUM(D457:D464)</f>
        <v>0</v>
      </c>
      <c r="F465" s="89">
        <f>SUM(F457:F464)</f>
        <v>0</v>
      </c>
      <c r="G465" s="89">
        <f>SUM(G457:G464)</f>
        <v>0</v>
      </c>
    </row>
    <row r="466" spans="1:7" x14ac:dyDescent="0.25">
      <c r="A466" s="10" t="s">
        <v>1075</v>
      </c>
      <c r="B466" s="34" t="s">
        <v>90</v>
      </c>
      <c r="C466" s="47"/>
      <c r="D466" s="49"/>
      <c r="F466" s="46" t="str">
        <f t="shared" ref="F466:F471" si="25">IF($C$465=0,"",IF(C466="[for completion]","",C466/$C$465))</f>
        <v/>
      </c>
      <c r="G466" s="46" t="str">
        <f t="shared" ref="G466:G471" si="26">IF($D$465=0,"",IF(D466="[for completion]","",D466/$D$465))</f>
        <v/>
      </c>
    </row>
    <row r="467" spans="1:7" x14ac:dyDescent="0.25">
      <c r="A467" s="10" t="s">
        <v>1076</v>
      </c>
      <c r="B467" s="34" t="s">
        <v>91</v>
      </c>
      <c r="C467" s="47"/>
      <c r="D467" s="49"/>
      <c r="F467" s="46" t="str">
        <f t="shared" si="25"/>
        <v/>
      </c>
      <c r="G467" s="46" t="str">
        <f t="shared" si="26"/>
        <v/>
      </c>
    </row>
    <row r="468" spans="1:7" x14ac:dyDescent="0.25">
      <c r="A468" s="10" t="s">
        <v>1077</v>
      </c>
      <c r="B468" s="34" t="s">
        <v>92</v>
      </c>
      <c r="C468" s="47"/>
      <c r="D468" s="49"/>
      <c r="F468" s="46" t="str">
        <f t="shared" si="25"/>
        <v/>
      </c>
      <c r="G468" s="46" t="str">
        <f t="shared" si="26"/>
        <v/>
      </c>
    </row>
    <row r="469" spans="1:7" x14ac:dyDescent="0.25">
      <c r="A469" s="10" t="s">
        <v>1078</v>
      </c>
      <c r="B469" s="34" t="s">
        <v>93</v>
      </c>
      <c r="C469" s="47"/>
      <c r="D469" s="49"/>
      <c r="F469" s="46" t="str">
        <f t="shared" si="25"/>
        <v/>
      </c>
      <c r="G469" s="46" t="str">
        <f t="shared" si="26"/>
        <v/>
      </c>
    </row>
    <row r="470" spans="1:7" x14ac:dyDescent="0.25">
      <c r="A470" s="10" t="s">
        <v>1079</v>
      </c>
      <c r="B470" s="34" t="s">
        <v>94</v>
      </c>
      <c r="C470" s="47"/>
      <c r="D470" s="49"/>
      <c r="F470" s="46" t="str">
        <f t="shared" si="25"/>
        <v/>
      </c>
      <c r="G470" s="46" t="str">
        <f t="shared" si="26"/>
        <v/>
      </c>
    </row>
    <row r="471" spans="1:7" ht="15" customHeight="1" x14ac:dyDescent="0.25">
      <c r="A471" s="10" t="s">
        <v>1080</v>
      </c>
      <c r="B471" s="34" t="s">
        <v>95</v>
      </c>
      <c r="C471" s="47"/>
      <c r="D471" s="49"/>
      <c r="F471" s="46" t="str">
        <f t="shared" si="25"/>
        <v/>
      </c>
      <c r="G471" s="46" t="str">
        <f t="shared" si="26"/>
        <v/>
      </c>
    </row>
    <row r="472" spans="1:7" x14ac:dyDescent="0.25">
      <c r="A472" s="10" t="s">
        <v>1081</v>
      </c>
      <c r="B472" s="34"/>
      <c r="F472" s="31"/>
      <c r="G472" s="31"/>
    </row>
    <row r="473" spans="1:7" x14ac:dyDescent="0.25">
      <c r="A473" s="10" t="s">
        <v>1082</v>
      </c>
      <c r="B473" s="34"/>
      <c r="F473" s="31"/>
      <c r="G473" s="31"/>
    </row>
    <row r="474" spans="1:7" x14ac:dyDescent="0.25">
      <c r="A474" s="10" t="s">
        <v>1083</v>
      </c>
      <c r="B474" s="34"/>
      <c r="F474" s="90"/>
      <c r="G474" s="90"/>
    </row>
    <row r="475" spans="1:7" x14ac:dyDescent="0.25">
      <c r="A475" s="58"/>
      <c r="B475" s="58" t="s">
        <v>1276</v>
      </c>
      <c r="C475" s="58" t="s">
        <v>74</v>
      </c>
      <c r="D475" s="58" t="s">
        <v>75</v>
      </c>
      <c r="E475" s="61"/>
      <c r="F475" s="58" t="s">
        <v>36</v>
      </c>
      <c r="G475" s="58" t="s">
        <v>76</v>
      </c>
    </row>
    <row r="476" spans="1:7" x14ac:dyDescent="0.25">
      <c r="A476" s="10" t="s">
        <v>1084</v>
      </c>
      <c r="B476" s="10" t="s">
        <v>80</v>
      </c>
      <c r="C476" s="89"/>
      <c r="G476" s="10"/>
    </row>
    <row r="477" spans="1:7" x14ac:dyDescent="0.25">
      <c r="G477" s="10"/>
    </row>
    <row r="478" spans="1:7" x14ac:dyDescent="0.25">
      <c r="B478" s="37" t="s">
        <v>81</v>
      </c>
      <c r="G478" s="10"/>
    </row>
    <row r="479" spans="1:7" x14ac:dyDescent="0.25">
      <c r="A479" s="10" t="s">
        <v>1085</v>
      </c>
      <c r="B479" s="10" t="s">
        <v>82</v>
      </c>
      <c r="C479" s="47"/>
      <c r="D479" s="49"/>
      <c r="F479" s="46" t="str">
        <f t="shared" ref="F479:F486" si="27">IF($C$487=0,"",IF(C479="[Mark as ND1 if not relevant]","",C479/$C$487))</f>
        <v/>
      </c>
      <c r="G479" s="46" t="str">
        <f t="shared" ref="G479:G486" si="28">IF($D$487=0,"",IF(D479="[Mark as ND1 if not relevant]","",D479/$D$487))</f>
        <v/>
      </c>
    </row>
    <row r="480" spans="1:7" x14ac:dyDescent="0.25">
      <c r="A480" s="10" t="s">
        <v>1086</v>
      </c>
      <c r="B480" s="10" t="s">
        <v>83</v>
      </c>
      <c r="C480" s="47"/>
      <c r="D480" s="49"/>
      <c r="F480" s="46" t="str">
        <f t="shared" si="27"/>
        <v/>
      </c>
      <c r="G480" s="46" t="str">
        <f t="shared" si="28"/>
        <v/>
      </c>
    </row>
    <row r="481" spans="1:7" x14ac:dyDescent="0.25">
      <c r="A481" s="10" t="s">
        <v>1087</v>
      </c>
      <c r="B481" s="10" t="s">
        <v>84</v>
      </c>
      <c r="C481" s="47"/>
      <c r="D481" s="49"/>
      <c r="F481" s="46" t="str">
        <f t="shared" si="27"/>
        <v/>
      </c>
      <c r="G481" s="46" t="str">
        <f t="shared" si="28"/>
        <v/>
      </c>
    </row>
    <row r="482" spans="1:7" x14ac:dyDescent="0.25">
      <c r="A482" s="10" t="s">
        <v>1088</v>
      </c>
      <c r="B482" s="10" t="s">
        <v>85</v>
      </c>
      <c r="C482" s="47"/>
      <c r="D482" s="49"/>
      <c r="F482" s="46" t="str">
        <f t="shared" si="27"/>
        <v/>
      </c>
      <c r="G482" s="46" t="str">
        <f t="shared" si="28"/>
        <v/>
      </c>
    </row>
    <row r="483" spans="1:7" x14ac:dyDescent="0.25">
      <c r="A483" s="10" t="s">
        <v>1089</v>
      </c>
      <c r="B483" s="10" t="s">
        <v>86</v>
      </c>
      <c r="C483" s="47"/>
      <c r="D483" s="49"/>
      <c r="F483" s="46" t="str">
        <f t="shared" si="27"/>
        <v/>
      </c>
      <c r="G483" s="46" t="str">
        <f t="shared" si="28"/>
        <v/>
      </c>
    </row>
    <row r="484" spans="1:7" x14ac:dyDescent="0.25">
      <c r="A484" s="10" t="s">
        <v>1090</v>
      </c>
      <c r="B484" s="10" t="s">
        <v>87</v>
      </c>
      <c r="C484" s="47"/>
      <c r="D484" s="49"/>
      <c r="F484" s="46" t="str">
        <f t="shared" si="27"/>
        <v/>
      </c>
      <c r="G484" s="46" t="str">
        <f t="shared" si="28"/>
        <v/>
      </c>
    </row>
    <row r="485" spans="1:7" x14ac:dyDescent="0.25">
      <c r="A485" s="10" t="s">
        <v>1091</v>
      </c>
      <c r="B485" s="10" t="s">
        <v>88</v>
      </c>
      <c r="C485" s="47"/>
      <c r="D485" s="49"/>
      <c r="F485" s="46" t="str">
        <f t="shared" si="27"/>
        <v/>
      </c>
      <c r="G485" s="46" t="str">
        <f t="shared" si="28"/>
        <v/>
      </c>
    </row>
    <row r="486" spans="1:7" x14ac:dyDescent="0.25">
      <c r="A486" s="10" t="s">
        <v>1092</v>
      </c>
      <c r="B486" s="10" t="s">
        <v>89</v>
      </c>
      <c r="C486" s="47"/>
      <c r="D486" s="49"/>
      <c r="F486" s="46" t="str">
        <f t="shared" si="27"/>
        <v/>
      </c>
      <c r="G486" s="46" t="str">
        <f t="shared" si="28"/>
        <v/>
      </c>
    </row>
    <row r="487" spans="1:7" x14ac:dyDescent="0.25">
      <c r="A487" s="10" t="s">
        <v>1093</v>
      </c>
      <c r="B487" s="42" t="s">
        <v>13</v>
      </c>
      <c r="C487" s="47">
        <f>SUM(C479:C486)</f>
        <v>0</v>
      </c>
      <c r="D487" s="49">
        <f>SUM(D479:D486)</f>
        <v>0</v>
      </c>
      <c r="F487" s="89">
        <f>SUM(F479:F486)</f>
        <v>0</v>
      </c>
      <c r="G487" s="89">
        <f>SUM(G479:G486)</f>
        <v>0</v>
      </c>
    </row>
    <row r="488" spans="1:7" x14ac:dyDescent="0.25">
      <c r="A488" s="10" t="s">
        <v>1094</v>
      </c>
      <c r="B488" s="34" t="s">
        <v>90</v>
      </c>
      <c r="C488" s="47"/>
      <c r="D488" s="49"/>
      <c r="F488" s="46" t="str">
        <f t="shared" ref="F488:F493" si="29">IF($C$487=0,"",IF(C488="[for completion]","",C488/$C$487))</f>
        <v/>
      </c>
      <c r="G488" s="46" t="str">
        <f t="shared" ref="G488:G493" si="30">IF($D$487=0,"",IF(D488="[for completion]","",D488/$D$2496))</f>
        <v/>
      </c>
    </row>
    <row r="489" spans="1:7" x14ac:dyDescent="0.25">
      <c r="A489" s="10" t="s">
        <v>1095</v>
      </c>
      <c r="B489" s="34" t="s">
        <v>91</v>
      </c>
      <c r="C489" s="47"/>
      <c r="D489" s="49"/>
      <c r="F489" s="46" t="str">
        <f t="shared" si="29"/>
        <v/>
      </c>
      <c r="G489" s="46" t="str">
        <f t="shared" si="30"/>
        <v/>
      </c>
    </row>
    <row r="490" spans="1:7" x14ac:dyDescent="0.25">
      <c r="A490" s="10" t="s">
        <v>1096</v>
      </c>
      <c r="B490" s="34" t="s">
        <v>92</v>
      </c>
      <c r="C490" s="47"/>
      <c r="D490" s="49"/>
      <c r="F490" s="46" t="str">
        <f t="shared" si="29"/>
        <v/>
      </c>
      <c r="G490" s="46" t="str">
        <f t="shared" si="30"/>
        <v/>
      </c>
    </row>
    <row r="491" spans="1:7" x14ac:dyDescent="0.25">
      <c r="A491" s="10" t="s">
        <v>1097</v>
      </c>
      <c r="B491" s="34" t="s">
        <v>93</v>
      </c>
      <c r="C491" s="47"/>
      <c r="D491" s="49"/>
      <c r="F491" s="46" t="str">
        <f t="shared" si="29"/>
        <v/>
      </c>
      <c r="G491" s="46" t="str">
        <f t="shared" si="30"/>
        <v/>
      </c>
    </row>
    <row r="492" spans="1:7" x14ac:dyDescent="0.25">
      <c r="A492" s="10" t="s">
        <v>1098</v>
      </c>
      <c r="B492" s="34" t="s">
        <v>94</v>
      </c>
      <c r="C492" s="47"/>
      <c r="D492" s="49"/>
      <c r="F492" s="46" t="str">
        <f t="shared" si="29"/>
        <v/>
      </c>
      <c r="G492" s="46" t="str">
        <f t="shared" si="30"/>
        <v/>
      </c>
    </row>
    <row r="493" spans="1:7" x14ac:dyDescent="0.25">
      <c r="A493" s="10" t="s">
        <v>1099</v>
      </c>
      <c r="B493" s="34" t="s">
        <v>95</v>
      </c>
      <c r="C493" s="47"/>
      <c r="D493" s="49"/>
      <c r="F493" s="46" t="str">
        <f t="shared" si="29"/>
        <v/>
      </c>
      <c r="G493" s="46" t="str">
        <f t="shared" si="30"/>
        <v/>
      </c>
    </row>
    <row r="494" spans="1:7" x14ac:dyDescent="0.25">
      <c r="A494" s="10" t="s">
        <v>1100</v>
      </c>
      <c r="B494" s="34"/>
      <c r="F494" s="46"/>
      <c r="G494" s="46"/>
    </row>
    <row r="495" spans="1:7" x14ac:dyDescent="0.25">
      <c r="A495" s="10" t="s">
        <v>1101</v>
      </c>
      <c r="B495" s="34"/>
      <c r="F495" s="46"/>
      <c r="G495" s="46"/>
    </row>
    <row r="496" spans="1:7" x14ac:dyDescent="0.25">
      <c r="A496" s="10" t="s">
        <v>1102</v>
      </c>
      <c r="B496" s="34"/>
      <c r="F496" s="46"/>
      <c r="G496" s="89"/>
    </row>
    <row r="497" spans="1:9" x14ac:dyDescent="0.25">
      <c r="A497" s="58"/>
      <c r="B497" s="58" t="s">
        <v>1277</v>
      </c>
      <c r="C497" s="58" t="s">
        <v>107</v>
      </c>
      <c r="D497" s="58"/>
      <c r="E497" s="61"/>
      <c r="F497" s="58"/>
      <c r="G497" s="58"/>
    </row>
    <row r="498" spans="1:9" x14ac:dyDescent="0.25">
      <c r="A498" s="10" t="s">
        <v>1103</v>
      </c>
      <c r="B498" s="37" t="s">
        <v>108</v>
      </c>
      <c r="C498" s="89"/>
      <c r="G498" s="10"/>
    </row>
    <row r="499" spans="1:9" customFormat="1" x14ac:dyDescent="0.25">
      <c r="A499" s="10" t="s">
        <v>1104</v>
      </c>
      <c r="B499" s="37" t="s">
        <v>109</v>
      </c>
      <c r="C499" s="89"/>
      <c r="D499" s="10"/>
      <c r="E499" s="10"/>
      <c r="F499" s="10"/>
      <c r="G499" s="10"/>
      <c r="H499" s="29"/>
      <c r="I499" s="29"/>
    </row>
    <row r="500" spans="1:9" customFormat="1" x14ac:dyDescent="0.25">
      <c r="A500" s="10" t="s">
        <v>1105</v>
      </c>
      <c r="B500" s="37" t="s">
        <v>110</v>
      </c>
      <c r="C500" s="89"/>
      <c r="D500" s="10"/>
      <c r="E500" s="10"/>
      <c r="F500" s="10"/>
      <c r="G500" s="10"/>
    </row>
    <row r="501" spans="1:9" customFormat="1" x14ac:dyDescent="0.25">
      <c r="A501" s="10" t="s">
        <v>1106</v>
      </c>
      <c r="B501" s="37" t="s">
        <v>111</v>
      </c>
      <c r="C501" s="89"/>
      <c r="D501" s="10"/>
      <c r="E501" s="10"/>
      <c r="F501" s="10"/>
      <c r="G501" s="10"/>
    </row>
    <row r="502" spans="1:9" customFormat="1" x14ac:dyDescent="0.25">
      <c r="A502" s="10" t="s">
        <v>1107</v>
      </c>
      <c r="B502" s="37" t="s">
        <v>112</v>
      </c>
      <c r="C502" s="89"/>
      <c r="D502" s="10"/>
      <c r="E502" s="10"/>
      <c r="F502" s="10"/>
      <c r="G502" s="10"/>
    </row>
    <row r="503" spans="1:9" customFormat="1" x14ac:dyDescent="0.25">
      <c r="A503" s="10" t="s">
        <v>1108</v>
      </c>
      <c r="B503" s="37" t="s">
        <v>113</v>
      </c>
      <c r="C503" s="89"/>
      <c r="D503" s="10"/>
      <c r="E503" s="10"/>
      <c r="F503" s="10"/>
      <c r="G503" s="10"/>
    </row>
    <row r="504" spans="1:9" customFormat="1" x14ac:dyDescent="0.25">
      <c r="A504" s="10" t="s">
        <v>1109</v>
      </c>
      <c r="B504" s="37" t="s">
        <v>114</v>
      </c>
      <c r="C504" s="89"/>
      <c r="D504" s="10"/>
      <c r="E504" s="10"/>
      <c r="F504" s="10"/>
      <c r="G504" s="10"/>
    </row>
    <row r="505" spans="1:9" customFormat="1" x14ac:dyDescent="0.25">
      <c r="A505" s="10" t="s">
        <v>1110</v>
      </c>
      <c r="B505" s="37" t="s">
        <v>726</v>
      </c>
      <c r="C505" s="89"/>
      <c r="D505" s="10"/>
      <c r="E505" s="10"/>
      <c r="F505" s="10"/>
      <c r="G505" s="10"/>
    </row>
    <row r="506" spans="1:9" customFormat="1" x14ac:dyDescent="0.25">
      <c r="A506" s="10" t="s">
        <v>1111</v>
      </c>
      <c r="B506" s="37" t="s">
        <v>727</v>
      </c>
      <c r="C506" s="89"/>
      <c r="D506" s="10"/>
      <c r="E506" s="10"/>
      <c r="F506" s="10"/>
      <c r="G506" s="10"/>
    </row>
    <row r="507" spans="1:9" customFormat="1" x14ac:dyDescent="0.25">
      <c r="A507" s="10" t="s">
        <v>1112</v>
      </c>
      <c r="B507" s="37" t="s">
        <v>728</v>
      </c>
      <c r="C507" s="89"/>
      <c r="D507" s="10"/>
      <c r="E507" s="10"/>
      <c r="F507" s="10"/>
      <c r="G507" s="10"/>
    </row>
    <row r="508" spans="1:9" customFormat="1" x14ac:dyDescent="0.25">
      <c r="A508" s="10" t="s">
        <v>1113</v>
      </c>
      <c r="B508" s="37" t="s">
        <v>115</v>
      </c>
      <c r="C508" s="89"/>
      <c r="D508" s="10"/>
      <c r="E508" s="10"/>
      <c r="F508" s="10"/>
      <c r="G508" s="10"/>
    </row>
    <row r="509" spans="1:9" customFormat="1" x14ac:dyDescent="0.25">
      <c r="A509" s="10" t="s">
        <v>1114</v>
      </c>
      <c r="B509" s="37" t="s">
        <v>1621</v>
      </c>
      <c r="C509" s="89"/>
      <c r="D509" s="10"/>
      <c r="E509" s="10"/>
      <c r="F509" s="10"/>
      <c r="G509" s="10"/>
    </row>
    <row r="510" spans="1:9" customFormat="1" x14ac:dyDescent="0.25">
      <c r="A510" s="10" t="s">
        <v>1115</v>
      </c>
      <c r="B510" s="37" t="s">
        <v>12</v>
      </c>
      <c r="C510" s="89"/>
      <c r="D510" s="10"/>
      <c r="E510" s="10"/>
      <c r="F510" s="10"/>
      <c r="G510" s="10"/>
    </row>
    <row r="511" spans="1:9" customFormat="1" x14ac:dyDescent="0.25">
      <c r="A511" s="10" t="s">
        <v>1116</v>
      </c>
      <c r="B511" s="34" t="s">
        <v>729</v>
      </c>
      <c r="C511" s="89"/>
      <c r="D511" s="10"/>
      <c r="E511" s="10"/>
      <c r="F511" s="10"/>
      <c r="G511" s="10"/>
    </row>
    <row r="512" spans="1:9" customFormat="1" x14ac:dyDescent="0.25">
      <c r="A512" s="10" t="s">
        <v>1117</v>
      </c>
      <c r="B512" s="34" t="s">
        <v>14</v>
      </c>
      <c r="C512" s="89"/>
      <c r="D512" s="10"/>
      <c r="E512" s="10"/>
      <c r="F512" s="10"/>
      <c r="G512" s="10"/>
    </row>
    <row r="513" spans="1:7" customFormat="1" x14ac:dyDescent="0.25">
      <c r="A513" s="10" t="s">
        <v>1118</v>
      </c>
      <c r="B513" s="34" t="s">
        <v>14</v>
      </c>
      <c r="C513" s="89"/>
      <c r="D513" s="10"/>
      <c r="E513" s="10"/>
      <c r="F513" s="10"/>
      <c r="G513" s="10"/>
    </row>
    <row r="514" spans="1:7" customFormat="1" x14ac:dyDescent="0.25">
      <c r="A514" s="10" t="s">
        <v>1278</v>
      </c>
      <c r="B514" s="34" t="s">
        <v>14</v>
      </c>
      <c r="C514" s="89"/>
      <c r="D514" s="10"/>
      <c r="E514" s="10"/>
      <c r="F514" s="10"/>
      <c r="G514" s="10"/>
    </row>
    <row r="515" spans="1:7" customFormat="1" x14ac:dyDescent="0.25">
      <c r="A515" s="10" t="s">
        <v>1279</v>
      </c>
      <c r="B515" s="34" t="s">
        <v>14</v>
      </c>
      <c r="C515" s="89"/>
      <c r="D515" s="10"/>
      <c r="E515" s="10"/>
      <c r="F515" s="10"/>
      <c r="G515" s="10"/>
    </row>
    <row r="516" spans="1:7" customFormat="1" x14ac:dyDescent="0.25">
      <c r="A516" s="10" t="s">
        <v>1280</v>
      </c>
      <c r="B516" s="34" t="s">
        <v>14</v>
      </c>
      <c r="C516" s="89"/>
      <c r="D516" s="10"/>
      <c r="E516" s="10"/>
      <c r="F516" s="10"/>
      <c r="G516" s="10"/>
    </row>
    <row r="517" spans="1:7" customFormat="1" x14ac:dyDescent="0.25">
      <c r="A517" s="10" t="s">
        <v>1281</v>
      </c>
      <c r="B517" s="34" t="s">
        <v>14</v>
      </c>
      <c r="C517" s="89"/>
      <c r="D517" s="10"/>
      <c r="E517" s="10"/>
      <c r="F517" s="10"/>
      <c r="G517" s="10"/>
    </row>
    <row r="518" spans="1:7" customFormat="1" x14ac:dyDescent="0.25">
      <c r="A518" s="10" t="s">
        <v>1282</v>
      </c>
      <c r="B518" s="34" t="s">
        <v>14</v>
      </c>
      <c r="C518" s="89"/>
      <c r="D518" s="10"/>
      <c r="E518" s="10"/>
      <c r="F518" s="10"/>
      <c r="G518" s="10"/>
    </row>
    <row r="519" spans="1:7" customFormat="1" x14ac:dyDescent="0.25">
      <c r="A519" s="10" t="s">
        <v>1283</v>
      </c>
      <c r="B519" s="34" t="s">
        <v>14</v>
      </c>
      <c r="C519" s="89"/>
      <c r="D519" s="10"/>
      <c r="E519" s="10"/>
      <c r="F519" s="10"/>
      <c r="G519" s="10"/>
    </row>
    <row r="520" spans="1:7" customFormat="1" x14ac:dyDescent="0.25">
      <c r="A520" s="10" t="s">
        <v>1284</v>
      </c>
      <c r="B520" s="34" t="s">
        <v>14</v>
      </c>
      <c r="C520" s="89"/>
      <c r="D520" s="10"/>
      <c r="E520" s="10"/>
      <c r="F520" s="10"/>
      <c r="G520" s="10"/>
    </row>
    <row r="521" spans="1:7" customFormat="1" x14ac:dyDescent="0.25">
      <c r="A521" s="10" t="s">
        <v>1285</v>
      </c>
      <c r="B521" s="34" t="s">
        <v>14</v>
      </c>
      <c r="C521" s="89"/>
      <c r="D521" s="10"/>
      <c r="E521" s="10"/>
      <c r="F521" s="10"/>
      <c r="G521" s="10"/>
    </row>
    <row r="522" spans="1:7" customFormat="1" x14ac:dyDescent="0.25">
      <c r="A522" s="10" t="s">
        <v>1286</v>
      </c>
      <c r="B522" s="34" t="s">
        <v>14</v>
      </c>
      <c r="C522" s="89"/>
      <c r="D522" s="10"/>
      <c r="E522" s="10"/>
      <c r="F522" s="10"/>
      <c r="G522" s="8"/>
    </row>
    <row r="523" spans="1:7" customFormat="1" x14ac:dyDescent="0.25">
      <c r="A523" s="10" t="s">
        <v>1287</v>
      </c>
      <c r="B523" s="34" t="s">
        <v>14</v>
      </c>
      <c r="C523" s="89"/>
      <c r="D523" s="10"/>
      <c r="E523" s="10"/>
      <c r="F523" s="10"/>
      <c r="G523" s="8"/>
    </row>
    <row r="524" spans="1:7" customFormat="1" x14ac:dyDescent="0.25">
      <c r="A524" s="10" t="s">
        <v>1288</v>
      </c>
      <c r="B524" s="34" t="s">
        <v>14</v>
      </c>
      <c r="C524" s="89"/>
      <c r="D524" s="10"/>
      <c r="E524" s="10"/>
      <c r="F524" s="10"/>
      <c r="G524" s="8"/>
    </row>
    <row r="525" spans="1:7" customFormat="1" x14ac:dyDescent="0.25">
      <c r="A525" s="58"/>
      <c r="B525" s="58" t="s">
        <v>1289</v>
      </c>
      <c r="C525" s="58" t="s">
        <v>10</v>
      </c>
      <c r="D525" s="58" t="s">
        <v>297</v>
      </c>
      <c r="E525" s="58"/>
      <c r="F525" s="86" t="s">
        <v>36</v>
      </c>
      <c r="G525" s="58" t="s">
        <v>307</v>
      </c>
    </row>
    <row r="526" spans="1:7" customFormat="1" x14ac:dyDescent="0.25">
      <c r="A526" s="10" t="s">
        <v>1119</v>
      </c>
      <c r="B526" s="37"/>
      <c r="C526" s="47"/>
      <c r="D526" s="49"/>
      <c r="E526" s="15"/>
      <c r="F526" s="46" t="str">
        <f t="shared" ref="F526:F543" si="31">IF($C$544=0,"",IF(C526="[for completion]","",IF(C526="","",C526/$C$544)))</f>
        <v/>
      </c>
      <c r="G526" s="46" t="str">
        <f t="shared" ref="G526:G543" si="32">IF($D$544=0,"",IF(D526="[for completion]","",IF(D526="","",D526/$D$544)))</f>
        <v/>
      </c>
    </row>
    <row r="527" spans="1:7" customFormat="1" x14ac:dyDescent="0.25">
      <c r="A527" s="10" t="s">
        <v>1120</v>
      </c>
      <c r="B527" s="37"/>
      <c r="C527" s="47"/>
      <c r="D527" s="49"/>
      <c r="E527" s="15"/>
      <c r="F527" s="46" t="str">
        <f t="shared" si="31"/>
        <v/>
      </c>
      <c r="G527" s="46" t="str">
        <f t="shared" si="32"/>
        <v/>
      </c>
    </row>
    <row r="528" spans="1:7" customFormat="1" x14ac:dyDescent="0.25">
      <c r="A528" s="10" t="s">
        <v>1121</v>
      </c>
      <c r="B528" s="37"/>
      <c r="C528" s="47"/>
      <c r="D528" s="49"/>
      <c r="E528" s="15"/>
      <c r="F528" s="46" t="str">
        <f t="shared" si="31"/>
        <v/>
      </c>
      <c r="G528" s="46" t="str">
        <f t="shared" si="32"/>
        <v/>
      </c>
    </row>
    <row r="529" spans="1:9" customFormat="1" x14ac:dyDescent="0.25">
      <c r="A529" s="10" t="s">
        <v>1122</v>
      </c>
      <c r="B529" s="37"/>
      <c r="C529" s="47"/>
      <c r="D529" s="49"/>
      <c r="E529" s="15"/>
      <c r="F529" s="46" t="str">
        <f t="shared" si="31"/>
        <v/>
      </c>
      <c r="G529" s="46" t="str">
        <f t="shared" si="32"/>
        <v/>
      </c>
    </row>
    <row r="530" spans="1:9" customFormat="1" x14ac:dyDescent="0.25">
      <c r="A530" s="10" t="s">
        <v>1123</v>
      </c>
      <c r="B530" s="37"/>
      <c r="C530" s="47"/>
      <c r="D530" s="49"/>
      <c r="E530" s="15"/>
      <c r="F530" s="46" t="str">
        <f t="shared" si="31"/>
        <v/>
      </c>
      <c r="G530" s="46" t="str">
        <f t="shared" si="32"/>
        <v/>
      </c>
    </row>
    <row r="531" spans="1:9" customFormat="1" x14ac:dyDescent="0.25">
      <c r="A531" s="10" t="s">
        <v>1124</v>
      </c>
      <c r="B531" s="37"/>
      <c r="C531" s="47"/>
      <c r="D531" s="49"/>
      <c r="E531" s="15"/>
      <c r="F531" s="46" t="str">
        <f t="shared" si="31"/>
        <v/>
      </c>
      <c r="G531" s="46" t="str">
        <f t="shared" si="32"/>
        <v/>
      </c>
    </row>
    <row r="532" spans="1:9" customFormat="1" x14ac:dyDescent="0.25">
      <c r="A532" s="10" t="s">
        <v>1125</v>
      </c>
      <c r="B532" s="37"/>
      <c r="C532" s="47"/>
      <c r="D532" s="49"/>
      <c r="E532" s="15"/>
      <c r="F532" s="46" t="str">
        <f t="shared" si="31"/>
        <v/>
      </c>
      <c r="G532" s="46" t="str">
        <f t="shared" si="32"/>
        <v/>
      </c>
    </row>
    <row r="533" spans="1:9" x14ac:dyDescent="0.25">
      <c r="A533" s="10" t="s">
        <v>1126</v>
      </c>
      <c r="B533" s="37"/>
      <c r="C533" s="47"/>
      <c r="D533" s="49"/>
      <c r="E533" s="15"/>
      <c r="F533" s="46" t="str">
        <f t="shared" si="31"/>
        <v/>
      </c>
      <c r="G533" s="46" t="str">
        <f t="shared" si="32"/>
        <v/>
      </c>
      <c r="H533"/>
      <c r="I533"/>
    </row>
    <row r="534" spans="1:9" x14ac:dyDescent="0.25">
      <c r="A534" s="10" t="s">
        <v>1127</v>
      </c>
      <c r="B534" s="37"/>
      <c r="C534" s="47"/>
      <c r="D534" s="49"/>
      <c r="E534" s="15"/>
      <c r="F534" s="46" t="str">
        <f t="shared" si="31"/>
        <v/>
      </c>
      <c r="G534" s="46" t="str">
        <f t="shared" si="32"/>
        <v/>
      </c>
    </row>
    <row r="535" spans="1:9" x14ac:dyDescent="0.25">
      <c r="A535" s="10" t="s">
        <v>1128</v>
      </c>
      <c r="B535" s="37"/>
      <c r="C535" s="47"/>
      <c r="D535" s="49"/>
      <c r="E535" s="15"/>
      <c r="F535" s="46" t="str">
        <f t="shared" si="31"/>
        <v/>
      </c>
      <c r="G535" s="46" t="str">
        <f t="shared" si="32"/>
        <v/>
      </c>
    </row>
    <row r="536" spans="1:9" x14ac:dyDescent="0.25">
      <c r="A536" s="10" t="s">
        <v>1129</v>
      </c>
      <c r="B536" s="37"/>
      <c r="C536" s="47"/>
      <c r="D536" s="49"/>
      <c r="E536" s="15"/>
      <c r="F536" s="46" t="str">
        <f t="shared" si="31"/>
        <v/>
      </c>
      <c r="G536" s="46" t="str">
        <f t="shared" si="32"/>
        <v/>
      </c>
    </row>
    <row r="537" spans="1:9" x14ac:dyDescent="0.25">
      <c r="A537" s="10" t="s">
        <v>1130</v>
      </c>
      <c r="B537" s="37"/>
      <c r="C537" s="47"/>
      <c r="D537" s="49"/>
      <c r="E537" s="15"/>
      <c r="F537" s="46" t="str">
        <f t="shared" si="31"/>
        <v/>
      </c>
      <c r="G537" s="46" t="str">
        <f t="shared" si="32"/>
        <v/>
      </c>
    </row>
    <row r="538" spans="1:9" x14ac:dyDescent="0.25">
      <c r="A538" s="10" t="s">
        <v>1131</v>
      </c>
      <c r="B538" s="37"/>
      <c r="C538" s="47"/>
      <c r="D538" s="49"/>
      <c r="E538" s="15"/>
      <c r="F538" s="46" t="str">
        <f t="shared" si="31"/>
        <v/>
      </c>
      <c r="G538" s="46" t="str">
        <f t="shared" si="32"/>
        <v/>
      </c>
    </row>
    <row r="539" spans="1:9" x14ac:dyDescent="0.25">
      <c r="A539" s="10" t="s">
        <v>1132</v>
      </c>
      <c r="B539" s="37"/>
      <c r="C539" s="47"/>
      <c r="D539" s="49"/>
      <c r="E539" s="15"/>
      <c r="F539" s="46" t="str">
        <f t="shared" si="31"/>
        <v/>
      </c>
      <c r="G539" s="46" t="str">
        <f t="shared" si="32"/>
        <v/>
      </c>
    </row>
    <row r="540" spans="1:9" x14ac:dyDescent="0.25">
      <c r="A540" s="10" t="s">
        <v>1133</v>
      </c>
      <c r="B540" s="37"/>
      <c r="C540" s="47"/>
      <c r="D540" s="49"/>
      <c r="E540" s="15"/>
      <c r="F540" s="46" t="str">
        <f t="shared" si="31"/>
        <v/>
      </c>
      <c r="G540" s="46" t="str">
        <f t="shared" si="32"/>
        <v/>
      </c>
    </row>
    <row r="541" spans="1:9" x14ac:dyDescent="0.25">
      <c r="A541" s="10" t="s">
        <v>1134</v>
      </c>
      <c r="B541" s="37"/>
      <c r="C541" s="47"/>
      <c r="D541" s="49"/>
      <c r="E541" s="15"/>
      <c r="F541" s="46" t="str">
        <f t="shared" si="31"/>
        <v/>
      </c>
      <c r="G541" s="46" t="str">
        <f t="shared" si="32"/>
        <v/>
      </c>
    </row>
    <row r="542" spans="1:9" x14ac:dyDescent="0.25">
      <c r="A542" s="10" t="s">
        <v>1135</v>
      </c>
      <c r="B542" s="37"/>
      <c r="C542" s="47"/>
      <c r="D542" s="49"/>
      <c r="E542" s="15"/>
      <c r="F542" s="46" t="str">
        <f t="shared" si="31"/>
        <v/>
      </c>
      <c r="G542" s="46" t="str">
        <f t="shared" si="32"/>
        <v/>
      </c>
    </row>
    <row r="543" spans="1:9" x14ac:dyDescent="0.25">
      <c r="A543" s="10" t="s">
        <v>1136</v>
      </c>
      <c r="B543" s="37"/>
      <c r="C543" s="47"/>
      <c r="D543" s="49"/>
      <c r="E543" s="15"/>
      <c r="F543" s="46" t="str">
        <f t="shared" si="31"/>
        <v/>
      </c>
      <c r="G543" s="46" t="str">
        <f t="shared" si="32"/>
        <v/>
      </c>
    </row>
    <row r="544" spans="1:9" x14ac:dyDescent="0.25">
      <c r="A544" s="10" t="s">
        <v>1137</v>
      </c>
      <c r="B544" s="37" t="s">
        <v>13</v>
      </c>
      <c r="C544" s="47">
        <f>SUM(C526:C543)</f>
        <v>0</v>
      </c>
      <c r="D544" s="49">
        <f>SUM(D526:D543)</f>
        <v>0</v>
      </c>
      <c r="E544" s="15"/>
      <c r="F544" s="48">
        <f>SUM(F526:F543)</f>
        <v>0</v>
      </c>
      <c r="G544" s="48">
        <f>SUM(G526:G543)</f>
        <v>0</v>
      </c>
    </row>
    <row r="545" spans="1:7" x14ac:dyDescent="0.25">
      <c r="A545" s="10" t="s">
        <v>1138</v>
      </c>
      <c r="B545" s="37"/>
      <c r="E545" s="15"/>
      <c r="F545" s="15"/>
      <c r="G545" s="15"/>
    </row>
    <row r="546" spans="1:7" x14ac:dyDescent="0.25">
      <c r="A546" s="10" t="s">
        <v>1139</v>
      </c>
      <c r="B546" s="37"/>
      <c r="E546" s="15"/>
      <c r="F546" s="15"/>
      <c r="G546" s="15"/>
    </row>
    <row r="547" spans="1:7" x14ac:dyDescent="0.25">
      <c r="A547" s="10" t="s">
        <v>1140</v>
      </c>
      <c r="B547" s="37"/>
      <c r="E547" s="15"/>
      <c r="F547" s="15"/>
      <c r="G547" s="15"/>
    </row>
    <row r="548" spans="1:7" customFormat="1" x14ac:dyDescent="0.25">
      <c r="A548" s="58"/>
      <c r="B548" s="58" t="s">
        <v>1290</v>
      </c>
      <c r="C548" s="58" t="s">
        <v>10</v>
      </c>
      <c r="D548" s="58" t="s">
        <v>297</v>
      </c>
      <c r="E548" s="58"/>
      <c r="F548" s="86" t="s">
        <v>36</v>
      </c>
      <c r="G548" s="58" t="s">
        <v>307</v>
      </c>
    </row>
    <row r="549" spans="1:7" x14ac:dyDescent="0.25">
      <c r="A549" s="10" t="s">
        <v>1141</v>
      </c>
      <c r="B549" s="37"/>
      <c r="C549" s="47"/>
      <c r="D549" s="49"/>
      <c r="E549" s="15"/>
      <c r="F549" s="46" t="str">
        <f t="shared" ref="F549:F566" si="33">IF($C$567=0,"",IF(C549="[for completion]","",IF(C549="","",C549/$C$567)))</f>
        <v/>
      </c>
      <c r="G549" s="46" t="str">
        <f t="shared" ref="G549:G566" si="34">IF($D$567=0,"",IF(D549="[for completion]","",IF(D549="","",D549/$D$567)))</f>
        <v/>
      </c>
    </row>
    <row r="550" spans="1:7" x14ac:dyDescent="0.25">
      <c r="A550" s="10" t="s">
        <v>1142</v>
      </c>
      <c r="B550" s="37"/>
      <c r="C550" s="47"/>
      <c r="D550" s="49"/>
      <c r="E550" s="15"/>
      <c r="F550" s="46" t="str">
        <f t="shared" si="33"/>
        <v/>
      </c>
      <c r="G550" s="46" t="str">
        <f t="shared" si="34"/>
        <v/>
      </c>
    </row>
    <row r="551" spans="1:7" x14ac:dyDescent="0.25">
      <c r="A551" s="10" t="s">
        <v>1143</v>
      </c>
      <c r="B551" s="37"/>
      <c r="C551" s="47"/>
      <c r="D551" s="49"/>
      <c r="E551" s="15"/>
      <c r="F551" s="46" t="str">
        <f t="shared" si="33"/>
        <v/>
      </c>
      <c r="G551" s="46" t="str">
        <f t="shared" si="34"/>
        <v/>
      </c>
    </row>
    <row r="552" spans="1:7" x14ac:dyDescent="0.25">
      <c r="A552" s="10" t="s">
        <v>1144</v>
      </c>
      <c r="B552" s="37"/>
      <c r="C552" s="47"/>
      <c r="D552" s="49"/>
      <c r="E552" s="15"/>
      <c r="F552" s="46" t="str">
        <f t="shared" si="33"/>
        <v/>
      </c>
      <c r="G552" s="46" t="str">
        <f t="shared" si="34"/>
        <v/>
      </c>
    </row>
    <row r="553" spans="1:7" x14ac:dyDescent="0.25">
      <c r="A553" s="10" t="s">
        <v>1145</v>
      </c>
      <c r="B553" s="37"/>
      <c r="C553" s="47"/>
      <c r="D553" s="49"/>
      <c r="E553" s="15"/>
      <c r="F553" s="46" t="str">
        <f t="shared" si="33"/>
        <v/>
      </c>
      <c r="G553" s="46" t="str">
        <f t="shared" si="34"/>
        <v/>
      </c>
    </row>
    <row r="554" spans="1:7" x14ac:dyDescent="0.25">
      <c r="A554" s="10" t="s">
        <v>1146</v>
      </c>
      <c r="B554" s="37"/>
      <c r="C554" s="47"/>
      <c r="D554" s="49"/>
      <c r="E554" s="15"/>
      <c r="F554" s="46" t="str">
        <f t="shared" si="33"/>
        <v/>
      </c>
      <c r="G554" s="46" t="str">
        <f t="shared" si="34"/>
        <v/>
      </c>
    </row>
    <row r="555" spans="1:7" x14ac:dyDescent="0.25">
      <c r="A555" s="10" t="s">
        <v>1147</v>
      </c>
      <c r="B555" s="37"/>
      <c r="C555" s="47"/>
      <c r="D555" s="49"/>
      <c r="E555" s="15"/>
      <c r="F555" s="46" t="str">
        <f t="shared" si="33"/>
        <v/>
      </c>
      <c r="G555" s="46" t="str">
        <f t="shared" si="34"/>
        <v/>
      </c>
    </row>
    <row r="556" spans="1:7" x14ac:dyDescent="0.25">
      <c r="A556" s="10" t="s">
        <v>1148</v>
      </c>
      <c r="B556" s="37"/>
      <c r="C556" s="47"/>
      <c r="D556" s="49"/>
      <c r="E556" s="15"/>
      <c r="F556" s="46" t="str">
        <f t="shared" si="33"/>
        <v/>
      </c>
      <c r="G556" s="46" t="str">
        <f t="shared" si="34"/>
        <v/>
      </c>
    </row>
    <row r="557" spans="1:7" x14ac:dyDescent="0.25">
      <c r="A557" s="10" t="s">
        <v>1149</v>
      </c>
      <c r="B557" s="37"/>
      <c r="C557" s="47"/>
      <c r="D557" s="49"/>
      <c r="E557" s="15"/>
      <c r="F557" s="46" t="str">
        <f t="shared" si="33"/>
        <v/>
      </c>
      <c r="G557" s="46" t="str">
        <f t="shared" si="34"/>
        <v/>
      </c>
    </row>
    <row r="558" spans="1:7" x14ac:dyDescent="0.25">
      <c r="A558" s="10" t="s">
        <v>1150</v>
      </c>
      <c r="B558" s="37"/>
      <c r="C558" s="47"/>
      <c r="D558" s="49"/>
      <c r="E558" s="15"/>
      <c r="F558" s="46" t="str">
        <f t="shared" si="33"/>
        <v/>
      </c>
      <c r="G558" s="46" t="str">
        <f t="shared" si="34"/>
        <v/>
      </c>
    </row>
    <row r="559" spans="1:7" x14ac:dyDescent="0.25">
      <c r="A559" s="10" t="s">
        <v>1151</v>
      </c>
      <c r="B559" s="37"/>
      <c r="C559" s="47"/>
      <c r="D559" s="49"/>
      <c r="E559" s="15"/>
      <c r="F559" s="46" t="str">
        <f t="shared" si="33"/>
        <v/>
      </c>
      <c r="G559" s="46" t="str">
        <f t="shared" si="34"/>
        <v/>
      </c>
    </row>
    <row r="560" spans="1:7" x14ac:dyDescent="0.25">
      <c r="A560" s="10" t="s">
        <v>1291</v>
      </c>
      <c r="B560" s="37"/>
      <c r="C560" s="47"/>
      <c r="D560" s="49"/>
      <c r="E560" s="15"/>
      <c r="F560" s="46" t="str">
        <f t="shared" si="33"/>
        <v/>
      </c>
      <c r="G560" s="46" t="str">
        <f t="shared" si="34"/>
        <v/>
      </c>
    </row>
    <row r="561" spans="1:7" x14ac:dyDescent="0.25">
      <c r="A561" s="10" t="s">
        <v>1292</v>
      </c>
      <c r="B561" s="37"/>
      <c r="C561" s="47"/>
      <c r="D561" s="49"/>
      <c r="E561" s="15"/>
      <c r="F561" s="46" t="str">
        <f t="shared" si="33"/>
        <v/>
      </c>
      <c r="G561" s="46" t="str">
        <f t="shared" si="34"/>
        <v/>
      </c>
    </row>
    <row r="562" spans="1:7" x14ac:dyDescent="0.25">
      <c r="A562" s="10" t="s">
        <v>1293</v>
      </c>
      <c r="B562" s="37"/>
      <c r="C562" s="47"/>
      <c r="D562" s="49"/>
      <c r="E562" s="15"/>
      <c r="F562" s="46" t="str">
        <f t="shared" si="33"/>
        <v/>
      </c>
      <c r="G562" s="46" t="str">
        <f t="shared" si="34"/>
        <v/>
      </c>
    </row>
    <row r="563" spans="1:7" x14ac:dyDescent="0.25">
      <c r="A563" s="10" t="s">
        <v>1294</v>
      </c>
      <c r="B563" s="37"/>
      <c r="C563" s="47"/>
      <c r="D563" s="49"/>
      <c r="E563" s="15"/>
      <c r="F563" s="46" t="str">
        <f t="shared" si="33"/>
        <v/>
      </c>
      <c r="G563" s="46" t="str">
        <f t="shared" si="34"/>
        <v/>
      </c>
    </row>
    <row r="564" spans="1:7" x14ac:dyDescent="0.25">
      <c r="A564" s="10" t="s">
        <v>1295</v>
      </c>
      <c r="B564" s="37"/>
      <c r="C564" s="47"/>
      <c r="D564" s="49"/>
      <c r="E564" s="15"/>
      <c r="F564" s="46" t="str">
        <f t="shared" si="33"/>
        <v/>
      </c>
      <c r="G564" s="46" t="str">
        <f t="shared" si="34"/>
        <v/>
      </c>
    </row>
    <row r="565" spans="1:7" x14ac:dyDescent="0.25">
      <c r="A565" s="10" t="s">
        <v>1296</v>
      </c>
      <c r="B565" s="37"/>
      <c r="C565" s="47"/>
      <c r="D565" s="49"/>
      <c r="E565" s="15"/>
      <c r="F565" s="46" t="str">
        <f t="shared" si="33"/>
        <v/>
      </c>
      <c r="G565" s="46" t="str">
        <f t="shared" si="34"/>
        <v/>
      </c>
    </row>
    <row r="566" spans="1:7" x14ac:dyDescent="0.25">
      <c r="A566" s="10" t="s">
        <v>1297</v>
      </c>
      <c r="B566" s="37"/>
      <c r="C566" s="47"/>
      <c r="D566" s="49"/>
      <c r="E566" s="15"/>
      <c r="F566" s="46" t="str">
        <f t="shared" si="33"/>
        <v/>
      </c>
      <c r="G566" s="46" t="str">
        <f t="shared" si="34"/>
        <v/>
      </c>
    </row>
    <row r="567" spans="1:7" x14ac:dyDescent="0.25">
      <c r="A567" s="10" t="s">
        <v>1298</v>
      </c>
      <c r="B567" s="37" t="s">
        <v>13</v>
      </c>
      <c r="C567" s="47">
        <f>SUM(C549:C566)</f>
        <v>0</v>
      </c>
      <c r="D567" s="49">
        <f>SUM(D549:D566)</f>
        <v>0</v>
      </c>
      <c r="E567" s="15"/>
      <c r="F567" s="48">
        <f>SUM(F549:F566)</f>
        <v>0</v>
      </c>
      <c r="G567" s="48">
        <f>SUM(G549:G566)</f>
        <v>0</v>
      </c>
    </row>
    <row r="568" spans="1:7" x14ac:dyDescent="0.25">
      <c r="A568" s="10" t="s">
        <v>1152</v>
      </c>
      <c r="B568" s="37"/>
      <c r="E568" s="15"/>
      <c r="F568" s="15"/>
      <c r="G568" s="15"/>
    </row>
    <row r="569" spans="1:7" x14ac:dyDescent="0.25">
      <c r="A569" s="10" t="s">
        <v>1299</v>
      </c>
      <c r="B569" s="37"/>
      <c r="E569" s="15"/>
      <c r="F569" s="15"/>
      <c r="G569" s="15"/>
    </row>
    <row r="570" spans="1:7" x14ac:dyDescent="0.25">
      <c r="A570" s="10" t="s">
        <v>1300</v>
      </c>
      <c r="B570" s="37"/>
      <c r="E570" s="15"/>
      <c r="F570" s="15"/>
      <c r="G570" s="15"/>
    </row>
    <row r="571" spans="1:7" customFormat="1" x14ac:dyDescent="0.25">
      <c r="A571" s="58"/>
      <c r="B571" s="58" t="s">
        <v>1301</v>
      </c>
      <c r="C571" s="58" t="s">
        <v>10</v>
      </c>
      <c r="D571" s="58" t="s">
        <v>297</v>
      </c>
      <c r="E571" s="58"/>
      <c r="F571" s="86" t="s">
        <v>36</v>
      </c>
      <c r="G571" s="58" t="s">
        <v>307</v>
      </c>
    </row>
    <row r="572" spans="1:7" x14ac:dyDescent="0.25">
      <c r="A572" s="10" t="s">
        <v>1153</v>
      </c>
      <c r="B572" s="37" t="s">
        <v>288</v>
      </c>
      <c r="C572" s="47"/>
      <c r="D572" s="49"/>
      <c r="E572" s="15"/>
      <c r="F572" s="46" t="str">
        <f t="shared" ref="F572:F584" si="35">IF($C$585=0,"",IF(C572="[for completion]","",IF(C572="","",C572/$C$585)))</f>
        <v/>
      </c>
      <c r="G572" s="46" t="str">
        <f t="shared" ref="G572:G584" si="36">IF($D$585=0,"",IF(D572="[for completion]","",IF(D572="","",D572/$D$585)))</f>
        <v/>
      </c>
    </row>
    <row r="573" spans="1:7" x14ac:dyDescent="0.25">
      <c r="A573" s="10" t="s">
        <v>1154</v>
      </c>
      <c r="B573" s="37" t="s">
        <v>289</v>
      </c>
      <c r="C573" s="47"/>
      <c r="D573" s="49"/>
      <c r="E573" s="15"/>
      <c r="F573" s="46" t="str">
        <f t="shared" si="35"/>
        <v/>
      </c>
      <c r="G573" s="46" t="str">
        <f t="shared" si="36"/>
        <v/>
      </c>
    </row>
    <row r="574" spans="1:7" x14ac:dyDescent="0.25">
      <c r="A574" s="10" t="s">
        <v>1155</v>
      </c>
      <c r="B574" s="37" t="s">
        <v>1255</v>
      </c>
      <c r="C574" s="47"/>
      <c r="D574" s="49"/>
      <c r="E574" s="15"/>
      <c r="F574" s="46" t="str">
        <f t="shared" si="35"/>
        <v/>
      </c>
      <c r="G574" s="46" t="str">
        <f t="shared" si="36"/>
        <v/>
      </c>
    </row>
    <row r="575" spans="1:7" x14ac:dyDescent="0.25">
      <c r="A575" s="10" t="s">
        <v>1156</v>
      </c>
      <c r="B575" s="37" t="s">
        <v>290</v>
      </c>
      <c r="C575" s="47"/>
      <c r="D575" s="49"/>
      <c r="E575" s="15"/>
      <c r="F575" s="46" t="str">
        <f t="shared" si="35"/>
        <v/>
      </c>
      <c r="G575" s="46" t="str">
        <f t="shared" si="36"/>
        <v/>
      </c>
    </row>
    <row r="576" spans="1:7" x14ac:dyDescent="0.25">
      <c r="A576" s="10" t="s">
        <v>1157</v>
      </c>
      <c r="B576" s="37" t="s">
        <v>291</v>
      </c>
      <c r="C576" s="47"/>
      <c r="D576" s="49"/>
      <c r="E576" s="15"/>
      <c r="F576" s="46" t="str">
        <f t="shared" si="35"/>
        <v/>
      </c>
      <c r="G576" s="46" t="str">
        <f t="shared" si="36"/>
        <v/>
      </c>
    </row>
    <row r="577" spans="1:7" x14ac:dyDescent="0.25">
      <c r="A577" s="10" t="s">
        <v>1302</v>
      </c>
      <c r="B577" s="37" t="s">
        <v>292</v>
      </c>
      <c r="C577" s="47"/>
      <c r="D577" s="49"/>
      <c r="E577" s="15"/>
      <c r="F577" s="46" t="str">
        <f t="shared" si="35"/>
        <v/>
      </c>
      <c r="G577" s="46" t="str">
        <f t="shared" si="36"/>
        <v/>
      </c>
    </row>
    <row r="578" spans="1:7" x14ac:dyDescent="0.25">
      <c r="A578" s="10" t="s">
        <v>1303</v>
      </c>
      <c r="B578" s="37" t="s">
        <v>293</v>
      </c>
      <c r="C578" s="47"/>
      <c r="D578" s="49"/>
      <c r="E578" s="15"/>
      <c r="F578" s="46" t="str">
        <f t="shared" si="35"/>
        <v/>
      </c>
      <c r="G578" s="46" t="str">
        <f t="shared" si="36"/>
        <v/>
      </c>
    </row>
    <row r="579" spans="1:7" x14ac:dyDescent="0.25">
      <c r="A579" s="10" t="s">
        <v>1304</v>
      </c>
      <c r="B579" s="37" t="s">
        <v>294</v>
      </c>
      <c r="C579" s="47"/>
      <c r="D579" s="49"/>
      <c r="E579" s="15"/>
      <c r="F579" s="46" t="str">
        <f t="shared" si="35"/>
        <v/>
      </c>
      <c r="G579" s="46" t="str">
        <f t="shared" si="36"/>
        <v/>
      </c>
    </row>
    <row r="580" spans="1:7" x14ac:dyDescent="0.25">
      <c r="A580" s="10" t="s">
        <v>1305</v>
      </c>
      <c r="B580" s="37" t="s">
        <v>1531</v>
      </c>
      <c r="C580" s="47"/>
      <c r="E580" s="15"/>
      <c r="F580" s="46" t="str">
        <f t="shared" si="35"/>
        <v/>
      </c>
      <c r="G580" s="46" t="str">
        <f t="shared" si="36"/>
        <v/>
      </c>
    </row>
    <row r="581" spans="1:7" x14ac:dyDescent="0.25">
      <c r="A581" s="10" t="s">
        <v>1306</v>
      </c>
      <c r="B581" s="10" t="s">
        <v>1519</v>
      </c>
      <c r="C581" s="47"/>
      <c r="E581" s="15"/>
      <c r="F581" s="46" t="str">
        <f t="shared" si="35"/>
        <v/>
      </c>
      <c r="G581" s="46" t="str">
        <f t="shared" si="36"/>
        <v/>
      </c>
    </row>
    <row r="582" spans="1:7" x14ac:dyDescent="0.25">
      <c r="A582" s="10" t="s">
        <v>1307</v>
      </c>
      <c r="B582" s="10" t="s">
        <v>1520</v>
      </c>
      <c r="C582" s="47"/>
      <c r="E582" s="15"/>
      <c r="F582" s="46" t="str">
        <f t="shared" si="35"/>
        <v/>
      </c>
      <c r="G582" s="46" t="str">
        <f t="shared" si="36"/>
        <v/>
      </c>
    </row>
    <row r="583" spans="1:7" x14ac:dyDescent="0.25">
      <c r="A583" s="10" t="s">
        <v>1532</v>
      </c>
      <c r="B583" s="37" t="s">
        <v>1521</v>
      </c>
      <c r="C583" s="47"/>
      <c r="E583" s="15"/>
      <c r="F583" s="46" t="str">
        <f t="shared" si="35"/>
        <v/>
      </c>
      <c r="G583" s="46" t="str">
        <f t="shared" si="36"/>
        <v/>
      </c>
    </row>
    <row r="584" spans="1:7" x14ac:dyDescent="0.25">
      <c r="A584" s="10" t="s">
        <v>1533</v>
      </c>
      <c r="B584" s="10" t="s">
        <v>656</v>
      </c>
      <c r="C584" s="47"/>
      <c r="D584" s="49"/>
      <c r="E584" s="15"/>
      <c r="F584" s="46" t="str">
        <f t="shared" si="35"/>
        <v/>
      </c>
      <c r="G584" s="46" t="str">
        <f t="shared" si="36"/>
        <v/>
      </c>
    </row>
    <row r="585" spans="1:7" x14ac:dyDescent="0.25">
      <c r="A585" s="10" t="s">
        <v>1534</v>
      </c>
      <c r="B585" s="37" t="s">
        <v>13</v>
      </c>
      <c r="C585" s="47">
        <f>SUM(C572:C584)</f>
        <v>0</v>
      </c>
      <c r="D585" s="49">
        <f>SUM(D572:D584)</f>
        <v>0</v>
      </c>
      <c r="E585" s="15"/>
      <c r="F585" s="48">
        <f>SUM(F572:F584)</f>
        <v>0</v>
      </c>
      <c r="G585" s="48">
        <f>SUM(G572:G584)</f>
        <v>0</v>
      </c>
    </row>
    <row r="586" spans="1:7" x14ac:dyDescent="0.25">
      <c r="A586" s="10" t="s">
        <v>1308</v>
      </c>
      <c r="B586" s="37"/>
      <c r="C586" s="47"/>
      <c r="D586" s="49"/>
      <c r="E586" s="15"/>
      <c r="F586" s="48"/>
      <c r="G586" s="48"/>
    </row>
    <row r="587" spans="1:7" x14ac:dyDescent="0.25">
      <c r="A587" s="10" t="s">
        <v>1535</v>
      </c>
      <c r="B587" s="37"/>
      <c r="C587" s="47"/>
      <c r="D587" s="49"/>
      <c r="E587" s="15"/>
      <c r="F587" s="48"/>
      <c r="G587" s="48"/>
    </row>
    <row r="588" spans="1:7" x14ac:dyDescent="0.25">
      <c r="A588" s="10" t="s">
        <v>1536</v>
      </c>
      <c r="B588" s="37"/>
      <c r="C588" s="47"/>
      <c r="D588" s="49"/>
      <c r="E588" s="15"/>
      <c r="F588" s="48"/>
      <c r="G588" s="48"/>
    </row>
    <row r="589" spans="1:7" x14ac:dyDescent="0.25">
      <c r="A589" s="10" t="s">
        <v>1537</v>
      </c>
      <c r="B589" s="37"/>
      <c r="C589" s="47"/>
      <c r="D589" s="49"/>
      <c r="E589" s="15"/>
      <c r="F589" s="48"/>
      <c r="G589" s="48"/>
    </row>
    <row r="590" spans="1:7" x14ac:dyDescent="0.25">
      <c r="A590" s="10" t="s">
        <v>1538</v>
      </c>
      <c r="B590" s="37"/>
      <c r="C590" s="47"/>
      <c r="D590" s="49"/>
      <c r="E590" s="15"/>
      <c r="F590" s="48"/>
      <c r="G590" s="48"/>
    </row>
    <row r="591" spans="1:7" x14ac:dyDescent="0.25">
      <c r="A591" s="10" t="s">
        <v>1539</v>
      </c>
      <c r="B591" s="37"/>
      <c r="C591" s="47"/>
      <c r="D591" s="49"/>
      <c r="E591" s="15"/>
      <c r="F591" s="48"/>
      <c r="G591" s="48"/>
    </row>
    <row r="592" spans="1:7" x14ac:dyDescent="0.25">
      <c r="A592" s="10" t="s">
        <v>1540</v>
      </c>
      <c r="B592" s="37"/>
      <c r="C592" s="47"/>
      <c r="D592" s="49"/>
      <c r="E592" s="15"/>
      <c r="F592" s="48"/>
      <c r="G592" s="48"/>
    </row>
    <row r="593" spans="1:7" x14ac:dyDescent="0.25">
      <c r="A593" s="10" t="s">
        <v>1541</v>
      </c>
      <c r="B593" s="37"/>
      <c r="C593" s="47"/>
      <c r="D593" s="49"/>
      <c r="E593" s="15"/>
      <c r="F593" s="48"/>
      <c r="G593" s="48"/>
    </row>
    <row r="594" spans="1:7" x14ac:dyDescent="0.25">
      <c r="A594" s="10" t="s">
        <v>1542</v>
      </c>
      <c r="B594" s="37"/>
      <c r="C594" s="47"/>
      <c r="D594" s="49"/>
      <c r="E594" s="15"/>
      <c r="F594" s="48"/>
      <c r="G594" s="48"/>
    </row>
    <row r="595" spans="1:7" x14ac:dyDescent="0.25">
      <c r="A595" s="10" t="s">
        <v>1543</v>
      </c>
    </row>
    <row r="596" spans="1:7" x14ac:dyDescent="0.25">
      <c r="A596" s="58"/>
      <c r="B596" s="58" t="s">
        <v>1309</v>
      </c>
      <c r="C596" s="58" t="s">
        <v>10</v>
      </c>
      <c r="D596" s="58" t="s">
        <v>297</v>
      </c>
      <c r="E596" s="58"/>
      <c r="F596" s="58" t="s">
        <v>36</v>
      </c>
      <c r="G596" s="58" t="s">
        <v>307</v>
      </c>
    </row>
    <row r="597" spans="1:7" x14ac:dyDescent="0.25">
      <c r="A597" s="10" t="s">
        <v>1310</v>
      </c>
      <c r="B597" s="37" t="s">
        <v>654</v>
      </c>
      <c r="C597" s="47"/>
      <c r="D597" s="49"/>
      <c r="E597" s="15"/>
      <c r="F597" s="46" t="str">
        <f>IF($C$601=0,"",IF(C597="[for completion]","",IF(C597="","",C597/$C$601)))</f>
        <v/>
      </c>
      <c r="G597" s="46" t="str">
        <f>IF($D$601=0,"",IF(D597="[for completion]","",IF(D597="","",D597/$D$601)))</f>
        <v/>
      </c>
    </row>
    <row r="598" spans="1:7" x14ac:dyDescent="0.25">
      <c r="A598" s="10" t="s">
        <v>1311</v>
      </c>
      <c r="B598" s="53" t="s">
        <v>655</v>
      </c>
      <c r="C598" s="47"/>
      <c r="D598" s="49"/>
      <c r="E598" s="15"/>
      <c r="F598" s="46" t="str">
        <f>IF($C$601=0,"",IF(C598="[for completion]","",IF(C598="","",C598/$C$601)))</f>
        <v/>
      </c>
      <c r="G598" s="46" t="str">
        <f>IF($D$601=0,"",IF(D598="[for completion]","",IF(D598="","",D598/$D$601)))</f>
        <v/>
      </c>
    </row>
    <row r="599" spans="1:7" x14ac:dyDescent="0.25">
      <c r="A599" s="10" t="s">
        <v>1312</v>
      </c>
      <c r="B599" s="37" t="s">
        <v>296</v>
      </c>
      <c r="C599" s="47"/>
      <c r="D599" s="49"/>
      <c r="E599" s="15"/>
      <c r="F599" s="46" t="str">
        <f>IF($C$601=0,"",IF(C599="[for completion]","",IF(C599="","",C599/$C$601)))</f>
        <v/>
      </c>
      <c r="G599" s="46" t="str">
        <f>IF($D$601=0,"",IF(D599="[for completion]","",IF(D599="","",D599/$D$601)))</f>
        <v/>
      </c>
    </row>
    <row r="600" spans="1:7" x14ac:dyDescent="0.25">
      <c r="A600" s="10" t="s">
        <v>1313</v>
      </c>
      <c r="B600" s="10" t="s">
        <v>656</v>
      </c>
      <c r="C600" s="47"/>
      <c r="D600" s="49"/>
      <c r="E600" s="15"/>
      <c r="F600" s="46" t="str">
        <f>IF($C$601=0,"",IF(C600="[for completion]","",IF(C600="","",C600/$C$601)))</f>
        <v/>
      </c>
      <c r="G600" s="46" t="str">
        <f>IF($D$601=0,"",IF(D600="[for completion]","",IF(D600="","",D600/$D$601)))</f>
        <v/>
      </c>
    </row>
    <row r="601" spans="1:7" x14ac:dyDescent="0.25">
      <c r="A601" s="10" t="s">
        <v>1314</v>
      </c>
      <c r="B601" s="37" t="s">
        <v>13</v>
      </c>
      <c r="C601" s="47">
        <f>SUM(C597:C600)</f>
        <v>0</v>
      </c>
      <c r="D601" s="49">
        <f>SUM(D597:D600)</f>
        <v>0</v>
      </c>
      <c r="E601" s="15"/>
      <c r="F601" s="48">
        <f>SUM(F597:F600)</f>
        <v>0</v>
      </c>
      <c r="G601" s="48">
        <f>SUM(G597:G600)</f>
        <v>0</v>
      </c>
    </row>
    <row r="602" spans="1:7" x14ac:dyDescent="0.25">
      <c r="B602" s="37"/>
      <c r="C602" s="47"/>
      <c r="D602" s="49"/>
      <c r="E602" s="15"/>
      <c r="F602" s="48"/>
      <c r="G602" s="48"/>
    </row>
    <row r="603" spans="1:7" x14ac:dyDescent="0.25">
      <c r="A603" s="58"/>
      <c r="B603" s="58" t="s">
        <v>1624</v>
      </c>
      <c r="C603" s="58" t="s">
        <v>1463</v>
      </c>
      <c r="D603" s="58" t="s">
        <v>1513</v>
      </c>
      <c r="E603" s="58"/>
      <c r="F603" s="58" t="s">
        <v>1462</v>
      </c>
      <c r="G603" s="58"/>
    </row>
    <row r="604" spans="1:7" x14ac:dyDescent="0.25">
      <c r="A604" s="10" t="s">
        <v>1315</v>
      </c>
      <c r="B604" s="37" t="s">
        <v>108</v>
      </c>
      <c r="C604" s="47"/>
      <c r="D604" s="47"/>
      <c r="E604" s="8"/>
      <c r="F604" s="47"/>
      <c r="G604" s="46"/>
    </row>
    <row r="605" spans="1:7" x14ac:dyDescent="0.25">
      <c r="A605" s="10" t="s">
        <v>1316</v>
      </c>
      <c r="B605" s="37" t="s">
        <v>109</v>
      </c>
      <c r="C605" s="47"/>
      <c r="D605" s="47"/>
      <c r="E605" s="8"/>
      <c r="F605" s="47"/>
      <c r="G605" s="46"/>
    </row>
    <row r="606" spans="1:7" x14ac:dyDescent="0.25">
      <c r="A606" s="10" t="s">
        <v>1317</v>
      </c>
      <c r="B606" s="37" t="s">
        <v>110</v>
      </c>
      <c r="C606" s="47"/>
      <c r="D606" s="47"/>
      <c r="E606" s="8"/>
      <c r="F606" s="47"/>
      <c r="G606" s="46"/>
    </row>
    <row r="607" spans="1:7" x14ac:dyDescent="0.25">
      <c r="A607" s="10" t="s">
        <v>1318</v>
      </c>
      <c r="B607" s="37" t="s">
        <v>111</v>
      </c>
      <c r="C607" s="47"/>
      <c r="D607" s="47"/>
      <c r="E607" s="8"/>
      <c r="F607" s="47"/>
      <c r="G607" s="46"/>
    </row>
    <row r="608" spans="1:7" x14ac:dyDescent="0.25">
      <c r="A608" s="10" t="s">
        <v>1319</v>
      </c>
      <c r="B608" s="37" t="s">
        <v>112</v>
      </c>
      <c r="C608" s="47"/>
      <c r="D608" s="47"/>
      <c r="E608" s="8"/>
      <c r="F608" s="47"/>
      <c r="G608" s="46"/>
    </row>
    <row r="609" spans="1:7" x14ac:dyDescent="0.25">
      <c r="A609" s="10" t="s">
        <v>1320</v>
      </c>
      <c r="B609" s="37" t="s">
        <v>113</v>
      </c>
      <c r="C609" s="47"/>
      <c r="D609" s="47"/>
      <c r="E609" s="8"/>
      <c r="F609" s="47"/>
      <c r="G609" s="46"/>
    </row>
    <row r="610" spans="1:7" x14ac:dyDescent="0.25">
      <c r="A610" s="10" t="s">
        <v>1321</v>
      </c>
      <c r="B610" s="37" t="s">
        <v>114</v>
      </c>
      <c r="C610" s="47"/>
      <c r="D610" s="47"/>
      <c r="E610" s="8"/>
      <c r="F610" s="47"/>
      <c r="G610" s="46"/>
    </row>
    <row r="611" spans="1:7" x14ac:dyDescent="0.25">
      <c r="A611" s="10" t="s">
        <v>1322</v>
      </c>
      <c r="B611" s="37" t="s">
        <v>726</v>
      </c>
      <c r="C611" s="47"/>
      <c r="D611" s="47"/>
      <c r="E611" s="8"/>
      <c r="F611" s="47"/>
      <c r="G611" s="46"/>
    </row>
    <row r="612" spans="1:7" x14ac:dyDescent="0.25">
      <c r="A612" s="10" t="s">
        <v>1323</v>
      </c>
      <c r="B612" s="37" t="s">
        <v>727</v>
      </c>
      <c r="C612" s="47"/>
      <c r="D612" s="47"/>
      <c r="E612" s="8"/>
      <c r="F612" s="47"/>
      <c r="G612" s="46"/>
    </row>
    <row r="613" spans="1:7" x14ac:dyDescent="0.25">
      <c r="A613" s="10" t="s">
        <v>1324</v>
      </c>
      <c r="B613" s="37" t="s">
        <v>728</v>
      </c>
      <c r="C613" s="47"/>
      <c r="D613" s="47"/>
      <c r="E613" s="8"/>
      <c r="F613" s="47"/>
      <c r="G613" s="46"/>
    </row>
    <row r="614" spans="1:7" x14ac:dyDescent="0.25">
      <c r="A614" s="10" t="s">
        <v>1325</v>
      </c>
      <c r="B614" s="37" t="s">
        <v>115</v>
      </c>
      <c r="C614" s="47"/>
      <c r="D614" s="47"/>
      <c r="E614" s="8"/>
      <c r="F614" s="47"/>
      <c r="G614" s="46"/>
    </row>
    <row r="615" spans="1:7" x14ac:dyDescent="0.25">
      <c r="A615" s="10" t="s">
        <v>1326</v>
      </c>
      <c r="B615" s="37" t="s">
        <v>1621</v>
      </c>
      <c r="C615" s="47"/>
      <c r="D615" s="47"/>
      <c r="E615" s="8"/>
      <c r="F615" s="47"/>
      <c r="G615" s="46"/>
    </row>
    <row r="616" spans="1:7" x14ac:dyDescent="0.25">
      <c r="A616" s="10" t="s">
        <v>1327</v>
      </c>
      <c r="B616" s="37" t="s">
        <v>12</v>
      </c>
      <c r="C616" s="47"/>
      <c r="D616" s="47"/>
      <c r="E616" s="8"/>
      <c r="F616" s="47"/>
      <c r="G616" s="46"/>
    </row>
    <row r="617" spans="1:7" x14ac:dyDescent="0.25">
      <c r="A617" s="10" t="s">
        <v>1328</v>
      </c>
      <c r="B617" s="37" t="s">
        <v>656</v>
      </c>
      <c r="C617" s="47"/>
      <c r="D617" s="47"/>
      <c r="E617" s="8"/>
      <c r="F617" s="47"/>
      <c r="G617" s="46"/>
    </row>
    <row r="618" spans="1:7" x14ac:dyDescent="0.25">
      <c r="A618" s="10" t="s">
        <v>1329</v>
      </c>
      <c r="B618" s="37" t="s">
        <v>13</v>
      </c>
      <c r="C618" s="47">
        <f>SUM(C604:C617)</f>
        <v>0</v>
      </c>
      <c r="D618" s="47">
        <f>SUM(D604:D617)</f>
        <v>0</v>
      </c>
      <c r="E618" s="8"/>
      <c r="F618" s="47"/>
      <c r="G618" s="46"/>
    </row>
    <row r="619" spans="1:7" x14ac:dyDescent="0.25">
      <c r="A619" s="10" t="s">
        <v>1330</v>
      </c>
      <c r="B619" s="10" t="s">
        <v>1465</v>
      </c>
      <c r="F619" s="97"/>
      <c r="G619" s="46"/>
    </row>
    <row r="620" spans="1:7" x14ac:dyDescent="0.25">
      <c r="A620" s="10" t="s">
        <v>1331</v>
      </c>
      <c r="G620" s="46"/>
    </row>
    <row r="621" spans="1:7" x14ac:dyDescent="0.25">
      <c r="A621" s="10" t="s">
        <v>1332</v>
      </c>
      <c r="G621" s="46"/>
    </row>
    <row r="622" spans="1:7" x14ac:dyDescent="0.25">
      <c r="A622" s="10" t="s">
        <v>1333</v>
      </c>
      <c r="G622" s="48"/>
    </row>
  </sheetData>
  <sheetProtection algorithmName="SHA-512" hashValue="dWZCN20kW8HMjKDbOD2qn6NInullyyhdhcFobzjtd8Mvir+GOPJuvZajVHBCs1AT9n14wgTSBq+qenNpewF+Uw==" saltValue="X18pP95Z8ESKiAnVwNA+C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D375:D382 F375:F383" name="Optional ECBECAIs_2"/>
    <protectedRange sqref="B386:D422 G385 F386:G422" name="Mortgage Asset IV_3_1"/>
    <protectedRange sqref="F604:F617 C604:D618" name="Optional ECBECAIs_2_1"/>
    <protectedRange sqref="B617" name="Mortgage Assets III_1_2"/>
  </protectedRanges>
  <hyperlinks>
    <hyperlink ref="B6" location="'A1. EEM General Mortgage Assets'!B10" display="1. Mortgage Assets" xr:uid="{00000000-0004-0000-0200-000000000000}"/>
    <hyperlink ref="B7" location="'A1. EEM General Mortgage Assets'!B185" display="1.A Residential Cover Pool" xr:uid="{00000000-0004-0000-0200-000001000000}"/>
    <hyperlink ref="B8" location="'A1. EEM General Mortgage Assets'!B386" display="1.B Commercial Cover Pool" xr:uid="{00000000-0004-0000-0200-000002000000}"/>
    <hyperlink ref="B179" location="'2. Harmonised Glossary'!A14" display="Non-Performing Loans (NPLs)" xr:uid="{00000000-0004-0000-0200-000003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G657"/>
  <sheetViews>
    <sheetView tabSelected="1" topLeftCell="A110" zoomScale="80" zoomScaleNormal="80" workbookViewId="0">
      <selection activeCell="C154" sqref="C154"/>
    </sheetView>
  </sheetViews>
  <sheetFormatPr defaultColWidth="9.140625" defaultRowHeight="15" x14ac:dyDescent="0.25"/>
  <cols>
    <col min="1" max="1" width="13.28515625" customWidth="1"/>
    <col min="2" max="2" width="65.5703125" customWidth="1"/>
    <col min="3" max="4" width="41" customWidth="1"/>
    <col min="5" max="5" width="10.5703125" customWidth="1"/>
    <col min="6" max="7" width="41" customWidth="1"/>
  </cols>
  <sheetData>
    <row r="1" spans="1:7" ht="31.5" x14ac:dyDescent="0.25">
      <c r="A1" s="7" t="s">
        <v>647</v>
      </c>
      <c r="B1" s="7"/>
      <c r="C1" s="8"/>
      <c r="D1" s="8"/>
      <c r="E1" s="8"/>
      <c r="F1" s="125" t="s">
        <v>1622</v>
      </c>
      <c r="G1" s="17"/>
    </row>
    <row r="2" spans="1:7" ht="15.75" thickBot="1" x14ac:dyDescent="0.3">
      <c r="A2" s="8"/>
      <c r="B2" s="9"/>
      <c r="C2" s="9"/>
      <c r="D2" s="8"/>
      <c r="E2" s="8"/>
      <c r="F2" s="8"/>
      <c r="G2" s="8"/>
    </row>
    <row r="3" spans="1:7" ht="19.5" thickBot="1" x14ac:dyDescent="0.3">
      <c r="A3" s="11"/>
      <c r="B3" s="12" t="s">
        <v>6</v>
      </c>
      <c r="C3" s="13" t="s">
        <v>1632</v>
      </c>
      <c r="D3" s="11"/>
      <c r="E3" s="11"/>
      <c r="F3" s="8"/>
      <c r="G3" s="8"/>
    </row>
    <row r="4" spans="1:7" ht="15.75" thickBot="1" x14ac:dyDescent="0.3">
      <c r="A4" s="10"/>
      <c r="B4" s="10"/>
      <c r="C4" s="10"/>
      <c r="D4" s="10"/>
      <c r="E4" s="10"/>
      <c r="F4" s="10"/>
      <c r="G4" s="10"/>
    </row>
    <row r="5" spans="1:7" ht="18.75" x14ac:dyDescent="0.25">
      <c r="A5" s="14"/>
      <c r="B5" s="136" t="s">
        <v>650</v>
      </c>
      <c r="C5" s="137"/>
      <c r="D5" s="55"/>
      <c r="E5" s="15"/>
      <c r="F5" s="15"/>
      <c r="G5" s="15"/>
    </row>
    <row r="6" spans="1:7" x14ac:dyDescent="0.25">
      <c r="A6" s="10"/>
      <c r="B6" s="138" t="s">
        <v>305</v>
      </c>
      <c r="C6" s="139"/>
      <c r="D6" s="10"/>
      <c r="E6" s="10"/>
      <c r="F6" s="10"/>
      <c r="G6" s="10"/>
    </row>
    <row r="7" spans="1:7" x14ac:dyDescent="0.25">
      <c r="A7" s="10"/>
      <c r="B7" s="138" t="s">
        <v>306</v>
      </c>
      <c r="C7" s="140"/>
      <c r="D7" s="55"/>
      <c r="E7" s="10"/>
      <c r="F7" s="10"/>
      <c r="G7" s="10"/>
    </row>
    <row r="8" spans="1:7" x14ac:dyDescent="0.25">
      <c r="A8" s="10"/>
      <c r="B8" s="141" t="s">
        <v>1617</v>
      </c>
      <c r="C8" s="142"/>
      <c r="D8" s="55"/>
      <c r="E8" s="10"/>
      <c r="F8" s="10"/>
      <c r="G8" s="10"/>
    </row>
    <row r="9" spans="1:7" ht="15.75" thickBot="1" x14ac:dyDescent="0.3">
      <c r="A9" s="10"/>
      <c r="B9" s="138" t="s">
        <v>1616</v>
      </c>
      <c r="C9" s="143"/>
      <c r="D9" s="55"/>
      <c r="E9" s="10"/>
      <c r="F9" s="10"/>
      <c r="G9" s="10"/>
    </row>
    <row r="10" spans="1:7" ht="15.75" thickTop="1" x14ac:dyDescent="0.25">
      <c r="A10" s="10"/>
      <c r="B10" s="54"/>
      <c r="C10" s="10"/>
      <c r="D10" s="10"/>
      <c r="E10" s="10"/>
      <c r="F10" s="10"/>
      <c r="G10" s="10"/>
    </row>
    <row r="11" spans="1:7" x14ac:dyDescent="0.25">
      <c r="A11" s="10"/>
      <c r="B11" s="16"/>
      <c r="C11" s="10"/>
      <c r="D11" s="10"/>
      <c r="E11" s="10"/>
      <c r="F11" s="10"/>
      <c r="G11" s="10"/>
    </row>
    <row r="12" spans="1:7" x14ac:dyDescent="0.25">
      <c r="A12" s="10"/>
      <c r="B12" s="16"/>
      <c r="C12" s="10"/>
      <c r="D12" s="10"/>
      <c r="E12" s="10"/>
      <c r="F12" s="10"/>
      <c r="G12" s="10"/>
    </row>
    <row r="13" spans="1:7" x14ac:dyDescent="0.25">
      <c r="A13" s="10"/>
      <c r="B13" s="16"/>
      <c r="C13" s="10"/>
      <c r="D13" s="10"/>
      <c r="E13" s="10"/>
      <c r="F13" s="10"/>
      <c r="G13" s="10"/>
    </row>
    <row r="14" spans="1:7" ht="18.75" customHeight="1" x14ac:dyDescent="0.25">
      <c r="A14" s="56"/>
      <c r="B14" s="135" t="s">
        <v>643</v>
      </c>
      <c r="C14" s="135"/>
      <c r="D14" s="57"/>
      <c r="E14" s="57"/>
      <c r="F14" s="57"/>
      <c r="G14" s="57"/>
    </row>
    <row r="15" spans="1:7" x14ac:dyDescent="0.25">
      <c r="A15" s="58"/>
      <c r="B15" s="86" t="s">
        <v>644</v>
      </c>
      <c r="C15" s="58"/>
      <c r="D15" s="58"/>
      <c r="E15" s="58"/>
      <c r="F15" s="58" t="s">
        <v>301</v>
      </c>
      <c r="G15" s="58" t="s">
        <v>303</v>
      </c>
    </row>
    <row r="16" spans="1:7" x14ac:dyDescent="0.25">
      <c r="A16" s="10" t="s">
        <v>308</v>
      </c>
      <c r="B16" s="1" t="s">
        <v>652</v>
      </c>
      <c r="C16" s="97">
        <v>126.30888688</v>
      </c>
      <c r="D16" s="100">
        <v>392</v>
      </c>
      <c r="F16" s="46">
        <f>IF(OR('A1. EEM General Mortgage Assets'!$C$15=0,C16="[For completion]"),"",' B1. EEM Sust. Mortgage Assets '!C16/'A1. EEM General Mortgage Assets'!$C$15)</f>
        <v>0.28304789266331337</v>
      </c>
      <c r="G16" s="46">
        <f>IF(OR('A1. EEM General Mortgage Assets'!$F$28=0,D16="[For completion]"),"",' B1. EEM Sust. Mortgage Assets '!D16/'A1. EEM General Mortgage Assets'!$F$28)</f>
        <v>0.26794258373205743</v>
      </c>
    </row>
    <row r="17" spans="1:7" x14ac:dyDescent="0.25">
      <c r="A17" s="10" t="s">
        <v>1241</v>
      </c>
      <c r="B17" s="37" t="s">
        <v>300</v>
      </c>
      <c r="C17" s="97" t="s">
        <v>9</v>
      </c>
      <c r="D17" s="100" t="s">
        <v>9</v>
      </c>
      <c r="F17" s="46" t="str">
        <f>IF(OR('A1. EEM General Mortgage Assets'!$C$15=0,C17="[For completion]"),"",' B1. EEM Sust. Mortgage Assets '!C17/'A1. EEM General Mortgage Assets'!$C$15)</f>
        <v/>
      </c>
      <c r="G17" s="46" t="str">
        <f>IF(OR('A1. EEM General Mortgage Assets'!$F$28=0,D17="[For completion]"),"",' B1. EEM Sust. Mortgage Assets '!D17/'A1. EEM General Mortgage Assets'!$F$28)</f>
        <v/>
      </c>
    </row>
    <row r="18" spans="1:7" x14ac:dyDescent="0.25">
      <c r="A18" s="10" t="s">
        <v>1242</v>
      </c>
      <c r="B18" s="37" t="s">
        <v>653</v>
      </c>
      <c r="C18" s="52">
        <f>SUM(C16:C16)</f>
        <v>126.30888688</v>
      </c>
      <c r="D18" s="50">
        <f>SUM(D16:D16)</f>
        <v>392</v>
      </c>
      <c r="F18" s="46">
        <f>SUM(F16:F17)</f>
        <v>0.28304789266331337</v>
      </c>
      <c r="G18" s="46">
        <f>SUM(G16:G17)</f>
        <v>0.26794258373205743</v>
      </c>
    </row>
    <row r="19" spans="1:7" x14ac:dyDescent="0.25">
      <c r="A19" s="37" t="s">
        <v>1243</v>
      </c>
      <c r="B19" s="102" t="s">
        <v>14</v>
      </c>
      <c r="C19" s="109"/>
      <c r="D19" s="110"/>
      <c r="F19" s="37"/>
      <c r="G19" s="37"/>
    </row>
    <row r="20" spans="1:7" x14ac:dyDescent="0.25">
      <c r="A20" s="37" t="s">
        <v>1244</v>
      </c>
      <c r="B20" s="102" t="s">
        <v>14</v>
      </c>
      <c r="C20" s="109"/>
      <c r="D20" s="110"/>
      <c r="F20" s="37"/>
      <c r="G20" s="37"/>
    </row>
    <row r="21" spans="1:7" x14ac:dyDescent="0.25">
      <c r="A21" s="37" t="s">
        <v>309</v>
      </c>
      <c r="B21" s="102" t="s">
        <v>14</v>
      </c>
      <c r="C21" s="109"/>
      <c r="D21" s="110"/>
      <c r="F21" s="37"/>
      <c r="G21" s="37"/>
    </row>
    <row r="22" spans="1:7" x14ac:dyDescent="0.25">
      <c r="A22" s="37" t="s">
        <v>310</v>
      </c>
      <c r="B22" s="37"/>
      <c r="C22" s="37"/>
      <c r="D22" s="37"/>
      <c r="F22" s="37"/>
      <c r="G22" s="37"/>
    </row>
    <row r="23" spans="1:7" x14ac:dyDescent="0.25">
      <c r="A23" s="58"/>
      <c r="B23" s="86" t="s">
        <v>1223</v>
      </c>
      <c r="C23" s="58"/>
      <c r="D23" s="58"/>
      <c r="E23" s="58"/>
      <c r="F23" s="58"/>
      <c r="G23" s="58"/>
    </row>
    <row r="24" spans="1:7" x14ac:dyDescent="0.25">
      <c r="A24" s="10" t="s">
        <v>311</v>
      </c>
      <c r="B24" s="8" t="s">
        <v>1224</v>
      </c>
      <c r="C24" s="97">
        <v>1.53753798</v>
      </c>
      <c r="D24" s="100">
        <v>4</v>
      </c>
      <c r="F24" s="37"/>
      <c r="G24" s="37"/>
    </row>
    <row r="25" spans="1:7" x14ac:dyDescent="0.25">
      <c r="A25" s="10" t="s">
        <v>312</v>
      </c>
      <c r="B25" s="8" t="s">
        <v>1225</v>
      </c>
      <c r="C25" s="97">
        <v>0.54400000000000004</v>
      </c>
      <c r="D25" s="97">
        <v>1</v>
      </c>
      <c r="F25" s="37"/>
      <c r="G25" s="37"/>
    </row>
    <row r="26" spans="1:7" x14ac:dyDescent="0.25">
      <c r="A26" s="10" t="s">
        <v>315</v>
      </c>
      <c r="B26" s="29"/>
      <c r="C26" s="37"/>
      <c r="D26" s="37"/>
      <c r="F26" s="37"/>
      <c r="G26" s="37"/>
    </row>
    <row r="27" spans="1:7" x14ac:dyDescent="0.25">
      <c r="A27" s="10" t="s">
        <v>316</v>
      </c>
      <c r="B27" s="29"/>
      <c r="C27" s="37"/>
      <c r="D27" s="37"/>
      <c r="F27" s="37"/>
      <c r="G27" s="37"/>
    </row>
    <row r="28" spans="1:7" x14ac:dyDescent="0.25">
      <c r="A28" s="10" t="s">
        <v>317</v>
      </c>
      <c r="B28" s="37"/>
      <c r="C28" s="37"/>
      <c r="D28" s="37"/>
      <c r="F28" s="37"/>
      <c r="G28" s="37"/>
    </row>
    <row r="29" spans="1:7" x14ac:dyDescent="0.25">
      <c r="A29" s="10" t="s">
        <v>318</v>
      </c>
      <c r="B29" s="37"/>
      <c r="C29" s="37"/>
      <c r="D29" s="37"/>
      <c r="F29" s="37"/>
      <c r="G29" s="37"/>
    </row>
    <row r="30" spans="1:7" x14ac:dyDescent="0.25">
      <c r="A30" s="58"/>
      <c r="B30" s="86" t="s">
        <v>1226</v>
      </c>
      <c r="C30" s="58"/>
      <c r="D30" s="58"/>
      <c r="E30" s="58"/>
      <c r="F30" s="58"/>
      <c r="G30" s="58"/>
    </row>
    <row r="31" spans="1:7" x14ac:dyDescent="0.25">
      <c r="A31" s="10" t="s">
        <v>1227</v>
      </c>
      <c r="B31" s="8" t="s">
        <v>1228</v>
      </c>
      <c r="C31" s="97"/>
      <c r="D31" s="97"/>
      <c r="F31" s="37"/>
      <c r="G31" s="37"/>
    </row>
    <row r="32" spans="1:7" x14ac:dyDescent="0.25">
      <c r="A32" s="10" t="s">
        <v>1229</v>
      </c>
      <c r="B32" s="8" t="s">
        <v>1230</v>
      </c>
      <c r="C32" s="97">
        <v>126.30888688</v>
      </c>
      <c r="D32" s="100">
        <v>392</v>
      </c>
      <c r="F32" s="37"/>
      <c r="G32" s="37"/>
    </row>
    <row r="33" spans="1:7" x14ac:dyDescent="0.25">
      <c r="A33" s="10" t="s">
        <v>1231</v>
      </c>
      <c r="B33" s="8" t="s">
        <v>1232</v>
      </c>
      <c r="C33" s="97"/>
      <c r="D33" s="97"/>
      <c r="F33" s="37"/>
      <c r="G33" s="37"/>
    </row>
    <row r="34" spans="1:7" x14ac:dyDescent="0.25">
      <c r="A34" s="10" t="s">
        <v>1233</v>
      </c>
      <c r="B34" s="8" t="s">
        <v>1590</v>
      </c>
      <c r="C34" s="97"/>
      <c r="D34" s="97"/>
      <c r="F34" s="37"/>
      <c r="G34" s="37"/>
    </row>
    <row r="35" spans="1:7" x14ac:dyDescent="0.25">
      <c r="A35" s="10" t="s">
        <v>1234</v>
      </c>
      <c r="B35" s="8" t="s">
        <v>296</v>
      </c>
      <c r="C35" s="97" t="s">
        <v>9</v>
      </c>
      <c r="D35" s="97" t="s">
        <v>9</v>
      </c>
      <c r="F35" s="37"/>
      <c r="G35" s="37"/>
    </row>
    <row r="36" spans="1:7" x14ac:dyDescent="0.25">
      <c r="A36" s="10" t="s">
        <v>1235</v>
      </c>
      <c r="B36" s="37"/>
      <c r="C36" s="37"/>
      <c r="D36" s="37"/>
      <c r="F36" s="37"/>
      <c r="G36" s="37"/>
    </row>
    <row r="37" spans="1:7" x14ac:dyDescent="0.25">
      <c r="A37" s="10" t="s">
        <v>1236</v>
      </c>
      <c r="B37" s="37"/>
      <c r="C37" s="37"/>
      <c r="D37" s="37"/>
      <c r="F37" s="37"/>
      <c r="G37" s="37"/>
    </row>
    <row r="38" spans="1:7" x14ac:dyDescent="0.25">
      <c r="A38" s="10" t="s">
        <v>1237</v>
      </c>
      <c r="B38" s="37"/>
      <c r="C38" s="37"/>
      <c r="D38" s="37"/>
      <c r="F38" s="37"/>
      <c r="G38" s="37"/>
    </row>
    <row r="39" spans="1:7" x14ac:dyDescent="0.25">
      <c r="A39" s="10" t="s">
        <v>1238</v>
      </c>
      <c r="B39" s="37"/>
      <c r="C39" s="37"/>
      <c r="D39" s="37"/>
      <c r="F39" s="37"/>
      <c r="G39" s="37"/>
    </row>
    <row r="40" spans="1:7" x14ac:dyDescent="0.25">
      <c r="A40" s="10" t="s">
        <v>1239</v>
      </c>
      <c r="B40" s="37"/>
      <c r="C40" s="37"/>
      <c r="D40" s="37"/>
      <c r="F40" s="37"/>
      <c r="G40" s="37"/>
    </row>
    <row r="41" spans="1:7" x14ac:dyDescent="0.25">
      <c r="A41" s="10" t="s">
        <v>1240</v>
      </c>
      <c r="B41" s="37"/>
      <c r="C41" s="37"/>
      <c r="D41" s="37"/>
      <c r="F41" s="37"/>
      <c r="G41" s="37"/>
    </row>
    <row r="42" spans="1:7" ht="18.75" x14ac:dyDescent="0.25">
      <c r="A42" s="56"/>
      <c r="B42" s="135" t="s">
        <v>645</v>
      </c>
      <c r="C42" s="135"/>
      <c r="D42" s="57"/>
      <c r="E42" s="57"/>
      <c r="F42" s="57"/>
      <c r="G42" s="57"/>
    </row>
    <row r="43" spans="1:7" x14ac:dyDescent="0.25">
      <c r="A43" s="58"/>
      <c r="B43" s="86" t="s">
        <v>646</v>
      </c>
      <c r="C43" s="58"/>
      <c r="D43" s="58"/>
      <c r="E43" s="58"/>
      <c r="F43" s="58" t="s">
        <v>304</v>
      </c>
      <c r="G43" s="58"/>
    </row>
    <row r="44" spans="1:7" x14ac:dyDescent="0.25">
      <c r="A44" s="10" t="s">
        <v>311</v>
      </c>
      <c r="B44" s="10" t="s">
        <v>1633</v>
      </c>
      <c r="C44" s="97">
        <v>126.30888688</v>
      </c>
      <c r="D44" s="47"/>
      <c r="E44" s="10"/>
      <c r="F44" s="46">
        <f>IF($C$47=0,"",IF(C44="[for completion]","",C44/$C$47))</f>
        <v>1</v>
      </c>
    </row>
    <row r="45" spans="1:7" x14ac:dyDescent="0.25">
      <c r="A45" s="10" t="s">
        <v>312</v>
      </c>
      <c r="B45" s="10" t="s">
        <v>1634</v>
      </c>
      <c r="C45" s="97">
        <v>0</v>
      </c>
      <c r="D45" s="47"/>
      <c r="E45" s="10"/>
      <c r="F45" s="46">
        <f>IF($C$47=0,"",IF(C45="[for completion]","",C45/$C$47))</f>
        <v>0</v>
      </c>
    </row>
    <row r="46" spans="1:7" x14ac:dyDescent="0.25">
      <c r="A46" s="10" t="s">
        <v>313</v>
      </c>
      <c r="B46" s="10" t="s">
        <v>12</v>
      </c>
      <c r="C46" s="97">
        <v>0</v>
      </c>
      <c r="D46" s="47"/>
      <c r="E46" s="10"/>
      <c r="F46" s="46">
        <f>IF($C$47=0,"",IF(C46="[for completion]","",C46/$C$47))</f>
        <v>0</v>
      </c>
    </row>
    <row r="47" spans="1:7" x14ac:dyDescent="0.25">
      <c r="A47" s="10" t="s">
        <v>314</v>
      </c>
      <c r="B47" s="32" t="s">
        <v>13</v>
      </c>
      <c r="C47" s="47">
        <f>SUM(C44:C46)</f>
        <v>126.30888688</v>
      </c>
      <c r="D47" s="10"/>
      <c r="E47" s="10"/>
      <c r="F47" s="44">
        <f>SUM(F44:F46)</f>
        <v>1</v>
      </c>
    </row>
    <row r="48" spans="1:7" x14ac:dyDescent="0.25">
      <c r="A48" s="10" t="s">
        <v>315</v>
      </c>
      <c r="B48" s="34" t="s">
        <v>26</v>
      </c>
      <c r="C48" s="97"/>
      <c r="D48" s="10"/>
      <c r="E48" s="10"/>
      <c r="F48" s="46">
        <f t="shared" ref="F48:F58" si="0">IF($C$47=0,"",IF(C48="[for completion]","",C48/$C$47))</f>
        <v>0</v>
      </c>
    </row>
    <row r="49" spans="1:6" x14ac:dyDescent="0.25">
      <c r="A49" s="10" t="s">
        <v>316</v>
      </c>
      <c r="B49" s="34" t="s">
        <v>284</v>
      </c>
      <c r="C49" s="97"/>
      <c r="D49" s="10"/>
      <c r="E49" s="10"/>
      <c r="F49" s="46">
        <f t="shared" si="0"/>
        <v>0</v>
      </c>
    </row>
    <row r="50" spans="1:6" x14ac:dyDescent="0.25">
      <c r="A50" s="10" t="s">
        <v>317</v>
      </c>
      <c r="B50" s="99" t="s">
        <v>14</v>
      </c>
      <c r="C50" s="97"/>
      <c r="D50" s="10"/>
      <c r="E50" s="10"/>
      <c r="F50" s="46">
        <f t="shared" si="0"/>
        <v>0</v>
      </c>
    </row>
    <row r="51" spans="1:6" x14ac:dyDescent="0.25">
      <c r="A51" s="10" t="s">
        <v>318</v>
      </c>
      <c r="B51" s="99" t="s">
        <v>14</v>
      </c>
      <c r="C51" s="97"/>
      <c r="D51" s="10"/>
      <c r="E51" s="10"/>
      <c r="F51" s="46">
        <f t="shared" si="0"/>
        <v>0</v>
      </c>
    </row>
    <row r="52" spans="1:6" x14ac:dyDescent="0.25">
      <c r="A52" s="10" t="s">
        <v>319</v>
      </c>
      <c r="B52" s="99" t="s">
        <v>14</v>
      </c>
      <c r="C52" s="97"/>
      <c r="D52" s="10"/>
      <c r="E52" s="10"/>
      <c r="F52" s="46">
        <f t="shared" si="0"/>
        <v>0</v>
      </c>
    </row>
    <row r="53" spans="1:6" x14ac:dyDescent="0.25">
      <c r="A53" s="10" t="s">
        <v>320</v>
      </c>
      <c r="B53" s="99" t="s">
        <v>14</v>
      </c>
      <c r="C53" s="97"/>
      <c r="D53" s="10"/>
      <c r="E53" s="10"/>
      <c r="F53" s="46">
        <f t="shared" si="0"/>
        <v>0</v>
      </c>
    </row>
    <row r="54" spans="1:6" x14ac:dyDescent="0.25">
      <c r="A54" s="10" t="s">
        <v>321</v>
      </c>
      <c r="B54" s="99" t="s">
        <v>14</v>
      </c>
      <c r="C54" s="97"/>
      <c r="D54" s="10"/>
      <c r="E54" s="10"/>
      <c r="F54" s="46">
        <f t="shared" si="0"/>
        <v>0</v>
      </c>
    </row>
    <row r="55" spans="1:6" x14ac:dyDescent="0.25">
      <c r="A55" s="10" t="s">
        <v>322</v>
      </c>
      <c r="B55" s="99" t="s">
        <v>14</v>
      </c>
      <c r="C55" s="97"/>
      <c r="D55" s="10"/>
      <c r="E55" s="10"/>
      <c r="F55" s="46">
        <f t="shared" si="0"/>
        <v>0</v>
      </c>
    </row>
    <row r="56" spans="1:6" x14ac:dyDescent="0.25">
      <c r="A56" s="10" t="s">
        <v>323</v>
      </c>
      <c r="B56" s="99" t="s">
        <v>14</v>
      </c>
      <c r="C56" s="97"/>
      <c r="D56" s="10"/>
      <c r="F56" s="46">
        <f t="shared" si="0"/>
        <v>0</v>
      </c>
    </row>
    <row r="57" spans="1:6" x14ac:dyDescent="0.25">
      <c r="A57" s="10" t="s">
        <v>324</v>
      </c>
      <c r="B57" s="99" t="s">
        <v>14</v>
      </c>
      <c r="C57" s="97"/>
      <c r="D57" s="10"/>
      <c r="F57" s="46">
        <f t="shared" si="0"/>
        <v>0</v>
      </c>
    </row>
    <row r="58" spans="1:6" x14ac:dyDescent="0.25">
      <c r="A58" s="10" t="s">
        <v>325</v>
      </c>
      <c r="B58" s="99" t="s">
        <v>14</v>
      </c>
      <c r="C58" s="98"/>
      <c r="D58" s="29"/>
      <c r="F58" s="46">
        <f t="shared" si="0"/>
        <v>0</v>
      </c>
    </row>
    <row r="59" spans="1:6" x14ac:dyDescent="0.25">
      <c r="A59" s="10" t="s">
        <v>326</v>
      </c>
      <c r="B59" s="99" t="s">
        <v>14</v>
      </c>
      <c r="C59" s="98"/>
      <c r="D59" s="29"/>
      <c r="E59" s="29"/>
      <c r="F59" s="37"/>
    </row>
    <row r="60" spans="1:6" x14ac:dyDescent="0.25">
      <c r="A60" s="10" t="s">
        <v>327</v>
      </c>
      <c r="B60" s="99" t="s">
        <v>14</v>
      </c>
      <c r="C60" s="98"/>
      <c r="D60" s="29"/>
      <c r="E60" s="29"/>
      <c r="F60" s="37"/>
    </row>
    <row r="61" spans="1:6" x14ac:dyDescent="0.25">
      <c r="A61" s="10" t="s">
        <v>328</v>
      </c>
      <c r="B61" s="99" t="s">
        <v>14</v>
      </c>
      <c r="C61" s="98"/>
      <c r="D61" s="29"/>
      <c r="E61" s="29"/>
      <c r="F61" s="37"/>
    </row>
    <row r="62" spans="1:6" x14ac:dyDescent="0.25">
      <c r="A62" s="10" t="s">
        <v>329</v>
      </c>
      <c r="B62" s="99" t="s">
        <v>14</v>
      </c>
      <c r="C62" s="98"/>
      <c r="D62" s="29"/>
      <c r="E62" s="29"/>
      <c r="F62" s="37"/>
    </row>
    <row r="63" spans="1:6" x14ac:dyDescent="0.25">
      <c r="A63" s="10" t="s">
        <v>330</v>
      </c>
      <c r="B63" s="99" t="s">
        <v>14</v>
      </c>
      <c r="C63" s="98"/>
      <c r="D63" s="29"/>
      <c r="E63" s="29"/>
      <c r="F63" s="37"/>
    </row>
    <row r="64" spans="1:6" x14ac:dyDescent="0.25">
      <c r="A64" s="10" t="s">
        <v>331</v>
      </c>
      <c r="B64" s="99" t="s">
        <v>14</v>
      </c>
      <c r="C64" s="98"/>
      <c r="D64" s="29"/>
      <c r="E64" s="29"/>
      <c r="F64" s="37"/>
    </row>
    <row r="65" spans="1:7" x14ac:dyDescent="0.25">
      <c r="A65" s="10" t="s">
        <v>332</v>
      </c>
      <c r="B65" s="99" t="s">
        <v>14</v>
      </c>
      <c r="C65" s="98"/>
      <c r="D65" s="29"/>
      <c r="E65" s="29"/>
      <c r="F65" s="37"/>
    </row>
    <row r="66" spans="1:7" x14ac:dyDescent="0.25">
      <c r="A66" s="58"/>
      <c r="B66" s="86" t="s">
        <v>27</v>
      </c>
      <c r="C66" s="58"/>
      <c r="D66" s="58" t="s">
        <v>141</v>
      </c>
      <c r="E66" s="58"/>
      <c r="F66" s="58" t="str">
        <f>IF(C66="","",C66)</f>
        <v/>
      </c>
      <c r="G66" s="58"/>
    </row>
    <row r="67" spans="1:7" x14ac:dyDescent="0.25">
      <c r="A67" s="10" t="s">
        <v>333</v>
      </c>
      <c r="B67" s="10" t="s">
        <v>31</v>
      </c>
      <c r="C67" s="100">
        <v>392</v>
      </c>
      <c r="D67" s="100" t="s">
        <v>9</v>
      </c>
      <c r="E67" s="10"/>
      <c r="F67" s="100" t="s">
        <v>9</v>
      </c>
      <c r="G67" s="37"/>
    </row>
    <row r="68" spans="1:7" x14ac:dyDescent="0.25">
      <c r="A68" s="10" t="s">
        <v>334</v>
      </c>
      <c r="B68" s="102" t="s">
        <v>32</v>
      </c>
      <c r="C68" s="100"/>
      <c r="D68" s="100"/>
      <c r="E68" s="10"/>
      <c r="F68" s="101"/>
      <c r="G68" s="37"/>
    </row>
    <row r="69" spans="1:7" x14ac:dyDescent="0.25">
      <c r="A69" s="10" t="s">
        <v>335</v>
      </c>
      <c r="B69" s="102" t="s">
        <v>33</v>
      </c>
      <c r="C69" s="100"/>
      <c r="D69" s="100"/>
      <c r="E69" s="10"/>
      <c r="F69" s="101"/>
      <c r="G69" s="37"/>
    </row>
    <row r="70" spans="1:7" x14ac:dyDescent="0.25">
      <c r="A70" s="10" t="s">
        <v>336</v>
      </c>
      <c r="B70" s="102"/>
      <c r="C70" s="101"/>
      <c r="D70" s="101"/>
      <c r="E70" s="10"/>
      <c r="F70" s="101"/>
      <c r="G70" s="37"/>
    </row>
    <row r="71" spans="1:7" x14ac:dyDescent="0.25">
      <c r="A71" s="10" t="s">
        <v>337</v>
      </c>
      <c r="B71" s="102"/>
      <c r="C71" s="101"/>
      <c r="D71" s="101"/>
      <c r="E71" s="10"/>
      <c r="F71" s="101"/>
      <c r="G71" s="37"/>
    </row>
    <row r="72" spans="1:7" x14ac:dyDescent="0.25">
      <c r="A72" s="10" t="s">
        <v>338</v>
      </c>
      <c r="B72" s="102"/>
      <c r="C72" s="101"/>
      <c r="D72" s="101"/>
      <c r="E72" s="10"/>
      <c r="F72" s="101"/>
      <c r="G72" s="37"/>
    </row>
    <row r="73" spans="1:7" x14ac:dyDescent="0.25">
      <c r="A73" s="10" t="s">
        <v>339</v>
      </c>
      <c r="B73" s="102"/>
      <c r="C73" s="101"/>
      <c r="D73" s="101"/>
      <c r="E73" s="10"/>
      <c r="F73" s="101"/>
      <c r="G73" s="37"/>
    </row>
    <row r="74" spans="1:7" x14ac:dyDescent="0.25">
      <c r="A74" s="58"/>
      <c r="B74" s="86" t="s">
        <v>34</v>
      </c>
      <c r="C74" s="58"/>
      <c r="D74" s="58" t="s">
        <v>141</v>
      </c>
      <c r="E74" s="58"/>
      <c r="F74" s="58" t="str">
        <f>IF(C74="","",C74)</f>
        <v/>
      </c>
      <c r="G74" s="58"/>
    </row>
    <row r="75" spans="1:7" x14ac:dyDescent="0.25">
      <c r="A75" s="10" t="s">
        <v>340</v>
      </c>
      <c r="B75" s="10" t="s">
        <v>1635</v>
      </c>
      <c r="C75" s="103">
        <v>1.7600000000000001E-2</v>
      </c>
      <c r="D75" s="103" t="s">
        <v>9</v>
      </c>
      <c r="E75" s="48"/>
      <c r="F75" s="103" t="s">
        <v>9</v>
      </c>
      <c r="G75" s="37"/>
    </row>
    <row r="76" spans="1:7" x14ac:dyDescent="0.25">
      <c r="A76" s="10" t="s">
        <v>341</v>
      </c>
      <c r="B76" s="10"/>
      <c r="C76" s="44"/>
      <c r="D76" s="44"/>
      <c r="E76" s="48"/>
      <c r="F76" s="44"/>
      <c r="G76" s="37"/>
    </row>
    <row r="77" spans="1:7" x14ac:dyDescent="0.25">
      <c r="A77" s="10" t="s">
        <v>342</v>
      </c>
      <c r="B77" s="10"/>
      <c r="C77" s="44"/>
      <c r="D77" s="44"/>
      <c r="E77" s="48"/>
      <c r="F77" s="44"/>
      <c r="G77" s="37"/>
    </row>
    <row r="78" spans="1:7" x14ac:dyDescent="0.25">
      <c r="A78" s="10" t="s">
        <v>343</v>
      </c>
      <c r="B78" s="10"/>
      <c r="C78" s="44"/>
      <c r="D78" s="44"/>
      <c r="E78" s="48"/>
      <c r="F78" s="44"/>
      <c r="G78" s="37"/>
    </row>
    <row r="79" spans="1:7" x14ac:dyDescent="0.25">
      <c r="A79" s="10" t="s">
        <v>344</v>
      </c>
      <c r="B79" s="10"/>
      <c r="C79" s="44"/>
      <c r="D79" s="44"/>
      <c r="E79" s="48"/>
      <c r="F79" s="44"/>
      <c r="G79" s="37"/>
    </row>
    <row r="80" spans="1:7" x14ac:dyDescent="0.25">
      <c r="A80" s="10" t="s">
        <v>345</v>
      </c>
      <c r="B80" s="10"/>
      <c r="C80" s="44"/>
      <c r="D80" s="44"/>
      <c r="E80" s="48"/>
      <c r="F80" s="44"/>
      <c r="G80" s="37"/>
    </row>
    <row r="81" spans="1:7" x14ac:dyDescent="0.25">
      <c r="A81" s="10" t="s">
        <v>346</v>
      </c>
      <c r="B81" s="10"/>
      <c r="C81" s="44"/>
      <c r="D81" s="44"/>
      <c r="E81" s="48"/>
      <c r="F81" s="44"/>
      <c r="G81" s="37"/>
    </row>
    <row r="82" spans="1:7" x14ac:dyDescent="0.25">
      <c r="A82" s="58"/>
      <c r="B82" s="86" t="s">
        <v>37</v>
      </c>
      <c r="C82" s="58" t="s">
        <v>35</v>
      </c>
      <c r="D82" s="58" t="s">
        <v>36</v>
      </c>
      <c r="E82" s="58"/>
      <c r="F82" s="58" t="s">
        <v>1460</v>
      </c>
      <c r="G82" s="58"/>
    </row>
    <row r="83" spans="1:7" x14ac:dyDescent="0.25">
      <c r="A83" s="10" t="s">
        <v>347</v>
      </c>
      <c r="B83" s="36" t="s">
        <v>38</v>
      </c>
      <c r="C83" s="43"/>
      <c r="D83" s="43"/>
      <c r="E83" s="44"/>
      <c r="F83" s="43"/>
      <c r="G83" s="37"/>
    </row>
    <row r="84" spans="1:7" x14ac:dyDescent="0.25">
      <c r="A84" s="10" t="s">
        <v>348</v>
      </c>
      <c r="B84" s="10" t="s">
        <v>39</v>
      </c>
      <c r="C84" s="103"/>
      <c r="D84" s="103"/>
      <c r="E84" s="103"/>
      <c r="F84" s="103"/>
      <c r="G84" s="37"/>
    </row>
    <row r="85" spans="1:7" x14ac:dyDescent="0.25">
      <c r="A85" s="10" t="s">
        <v>349</v>
      </c>
      <c r="B85" s="10" t="s">
        <v>40</v>
      </c>
      <c r="C85" s="103"/>
      <c r="D85" s="103"/>
      <c r="E85" s="103"/>
      <c r="F85" s="103"/>
      <c r="G85" s="37"/>
    </row>
    <row r="86" spans="1:7" x14ac:dyDescent="0.25">
      <c r="A86" s="10" t="s">
        <v>350</v>
      </c>
      <c r="B86" s="10" t="s">
        <v>41</v>
      </c>
      <c r="C86" s="103"/>
      <c r="D86" s="103"/>
      <c r="E86" s="103"/>
      <c r="F86" s="103"/>
      <c r="G86" s="37"/>
    </row>
    <row r="87" spans="1:7" x14ac:dyDescent="0.25">
      <c r="A87" s="10" t="s">
        <v>351</v>
      </c>
      <c r="B87" s="10" t="s">
        <v>42</v>
      </c>
      <c r="C87" s="103"/>
      <c r="D87" s="103"/>
      <c r="E87" s="103"/>
      <c r="F87" s="103"/>
      <c r="G87" s="37"/>
    </row>
    <row r="88" spans="1:7" x14ac:dyDescent="0.25">
      <c r="A88" s="10" t="s">
        <v>352</v>
      </c>
      <c r="B88" s="10" t="s">
        <v>43</v>
      </c>
      <c r="C88" s="103"/>
      <c r="D88" s="103"/>
      <c r="E88" s="103"/>
      <c r="F88" s="103"/>
      <c r="G88" s="37"/>
    </row>
    <row r="89" spans="1:7" x14ac:dyDescent="0.25">
      <c r="A89" s="10" t="s">
        <v>353</v>
      </c>
      <c r="B89" s="10" t="s">
        <v>1636</v>
      </c>
      <c r="C89" s="103"/>
      <c r="D89" s="103"/>
      <c r="E89" s="103"/>
      <c r="F89" s="103"/>
      <c r="G89" s="37"/>
    </row>
    <row r="90" spans="1:7" x14ac:dyDescent="0.25">
      <c r="A90" s="10" t="s">
        <v>354</v>
      </c>
      <c r="B90" s="10" t="s">
        <v>44</v>
      </c>
      <c r="C90" s="103"/>
      <c r="D90" s="103"/>
      <c r="E90" s="103"/>
      <c r="F90" s="103"/>
      <c r="G90" s="37"/>
    </row>
    <row r="91" spans="1:7" x14ac:dyDescent="0.25">
      <c r="A91" s="10" t="s">
        <v>355</v>
      </c>
      <c r="B91" s="10" t="s">
        <v>45</v>
      </c>
      <c r="C91" s="103"/>
      <c r="D91" s="103"/>
      <c r="E91" s="103"/>
      <c r="F91" s="103"/>
      <c r="G91" s="37"/>
    </row>
    <row r="92" spans="1:7" x14ac:dyDescent="0.25">
      <c r="A92" s="10" t="s">
        <v>356</v>
      </c>
      <c r="B92" s="10" t="s">
        <v>46</v>
      </c>
      <c r="C92" s="103"/>
      <c r="D92" s="103"/>
      <c r="E92" s="103"/>
      <c r="F92" s="103"/>
      <c r="G92" s="37"/>
    </row>
    <row r="93" spans="1:7" x14ac:dyDescent="0.25">
      <c r="A93" s="10" t="s">
        <v>357</v>
      </c>
      <c r="B93" s="10" t="s">
        <v>47</v>
      </c>
      <c r="C93" s="103"/>
      <c r="D93" s="103"/>
      <c r="E93" s="103"/>
      <c r="F93" s="103"/>
      <c r="G93" s="37"/>
    </row>
    <row r="94" spans="1:7" x14ac:dyDescent="0.25">
      <c r="A94" s="10" t="s">
        <v>358</v>
      </c>
      <c r="B94" s="10" t="s">
        <v>48</v>
      </c>
      <c r="C94" s="103"/>
      <c r="D94" s="103"/>
      <c r="E94" s="103"/>
      <c r="F94" s="103"/>
      <c r="G94" s="37"/>
    </row>
    <row r="95" spans="1:7" x14ac:dyDescent="0.25">
      <c r="A95" s="10" t="s">
        <v>359</v>
      </c>
      <c r="B95" s="10" t="s">
        <v>49</v>
      </c>
      <c r="C95" s="103"/>
      <c r="D95" s="103"/>
      <c r="E95" s="103"/>
      <c r="F95" s="103" t="str">
        <f>IF(C95="","",C95)</f>
        <v/>
      </c>
      <c r="G95" s="37"/>
    </row>
    <row r="96" spans="1:7" x14ac:dyDescent="0.25">
      <c r="A96" s="10" t="s">
        <v>360</v>
      </c>
      <c r="B96" s="10" t="s">
        <v>50</v>
      </c>
      <c r="C96" s="103">
        <v>1</v>
      </c>
      <c r="D96" s="103" t="s">
        <v>141</v>
      </c>
      <c r="E96" s="103"/>
      <c r="F96" s="103"/>
      <c r="G96" s="37"/>
    </row>
    <row r="97" spans="1:7" x14ac:dyDescent="0.25">
      <c r="A97" s="10" t="s">
        <v>361</v>
      </c>
      <c r="B97" s="10" t="s">
        <v>51</v>
      </c>
      <c r="C97" s="103"/>
      <c r="D97" s="103"/>
      <c r="E97" s="103"/>
      <c r="F97" s="103"/>
      <c r="G97" s="37"/>
    </row>
    <row r="98" spans="1:7" x14ac:dyDescent="0.25">
      <c r="A98" s="10" t="s">
        <v>362</v>
      </c>
      <c r="B98" s="10" t="s">
        <v>52</v>
      </c>
      <c r="C98" s="103"/>
      <c r="D98" s="103"/>
      <c r="E98" s="103"/>
      <c r="F98" s="103"/>
      <c r="G98" s="37"/>
    </row>
    <row r="99" spans="1:7" x14ac:dyDescent="0.25">
      <c r="A99" s="10" t="s">
        <v>363</v>
      </c>
      <c r="B99" s="10" t="s">
        <v>1</v>
      </c>
      <c r="C99" s="103"/>
      <c r="D99" s="103"/>
      <c r="E99" s="103"/>
      <c r="F99" s="103"/>
      <c r="G99" s="37"/>
    </row>
    <row r="100" spans="1:7" x14ac:dyDescent="0.25">
      <c r="A100" s="10" t="s">
        <v>364</v>
      </c>
      <c r="B100" s="10" t="s">
        <v>53</v>
      </c>
      <c r="C100" s="103"/>
      <c r="D100" s="103"/>
      <c r="E100" s="103"/>
      <c r="F100" s="103"/>
      <c r="G100" s="37"/>
    </row>
    <row r="101" spans="1:7" x14ac:dyDescent="0.25">
      <c r="A101" s="10" t="s">
        <v>365</v>
      </c>
      <c r="B101" s="10" t="s">
        <v>54</v>
      </c>
      <c r="C101" s="103"/>
      <c r="D101" s="103"/>
      <c r="E101" s="103"/>
      <c r="F101" s="103"/>
      <c r="G101" s="37"/>
    </row>
    <row r="102" spans="1:7" x14ac:dyDescent="0.25">
      <c r="A102" s="10" t="s">
        <v>366</v>
      </c>
      <c r="B102" s="10" t="s">
        <v>55</v>
      </c>
      <c r="C102" s="103"/>
      <c r="D102" s="103"/>
      <c r="E102" s="103"/>
      <c r="F102" s="103"/>
      <c r="G102" s="37"/>
    </row>
    <row r="103" spans="1:7" x14ac:dyDescent="0.25">
      <c r="A103" s="10" t="s">
        <v>367</v>
      </c>
      <c r="B103" s="10" t="s">
        <v>56</v>
      </c>
      <c r="C103" s="103"/>
      <c r="D103" s="103"/>
      <c r="E103" s="103"/>
      <c r="F103" s="103"/>
      <c r="G103" s="37"/>
    </row>
    <row r="104" spans="1:7" x14ac:dyDescent="0.25">
      <c r="A104" s="10" t="s">
        <v>368</v>
      </c>
      <c r="B104" s="10" t="s">
        <v>57</v>
      </c>
      <c r="C104" s="103"/>
      <c r="D104" s="103"/>
      <c r="E104" s="103"/>
      <c r="F104" s="103"/>
      <c r="G104" s="37"/>
    </row>
    <row r="105" spans="1:7" x14ac:dyDescent="0.25">
      <c r="A105" s="10" t="s">
        <v>369</v>
      </c>
      <c r="B105" s="10" t="s">
        <v>58</v>
      </c>
      <c r="C105" s="103"/>
      <c r="D105" s="103"/>
      <c r="E105" s="103"/>
      <c r="F105" s="103"/>
      <c r="G105" s="37"/>
    </row>
    <row r="106" spans="1:7" x14ac:dyDescent="0.25">
      <c r="A106" s="10" t="s">
        <v>370</v>
      </c>
      <c r="B106" s="10" t="s">
        <v>59</v>
      </c>
      <c r="C106" s="103"/>
      <c r="D106" s="103"/>
      <c r="E106" s="103"/>
      <c r="F106" s="103"/>
      <c r="G106" s="37"/>
    </row>
    <row r="107" spans="1:7" x14ac:dyDescent="0.25">
      <c r="A107" s="10" t="s">
        <v>371</v>
      </c>
      <c r="B107" s="10" t="s">
        <v>60</v>
      </c>
      <c r="C107" s="103"/>
      <c r="D107" s="103"/>
      <c r="E107" s="103"/>
      <c r="F107" s="103"/>
      <c r="G107" s="37"/>
    </row>
    <row r="108" spans="1:7" x14ac:dyDescent="0.25">
      <c r="A108" s="10" t="s">
        <v>372</v>
      </c>
      <c r="B108" s="10" t="s">
        <v>61</v>
      </c>
      <c r="C108" s="103"/>
      <c r="D108" s="103"/>
      <c r="E108" s="103"/>
      <c r="F108" s="103"/>
      <c r="G108" s="37"/>
    </row>
    <row r="109" spans="1:7" x14ac:dyDescent="0.25">
      <c r="A109" s="10" t="s">
        <v>373</v>
      </c>
      <c r="B109" s="10" t="s">
        <v>62</v>
      </c>
      <c r="C109" s="103"/>
      <c r="D109" s="103"/>
      <c r="E109" s="103"/>
      <c r="F109" s="103"/>
      <c r="G109" s="37"/>
    </row>
    <row r="110" spans="1:7" x14ac:dyDescent="0.25">
      <c r="A110" s="10" t="s">
        <v>374</v>
      </c>
      <c r="B110" s="10" t="s">
        <v>2</v>
      </c>
      <c r="C110" s="103" t="s">
        <v>9</v>
      </c>
      <c r="D110" s="103" t="s">
        <v>9</v>
      </c>
      <c r="E110" s="103"/>
      <c r="F110" s="103" t="s">
        <v>9</v>
      </c>
      <c r="G110" s="37"/>
    </row>
    <row r="111" spans="1:7" x14ac:dyDescent="0.25">
      <c r="A111" s="10" t="s">
        <v>375</v>
      </c>
      <c r="B111" s="36" t="s">
        <v>15</v>
      </c>
      <c r="C111" s="43"/>
      <c r="D111" s="43"/>
      <c r="E111" s="44"/>
      <c r="F111" s="43"/>
      <c r="G111" s="37"/>
    </row>
    <row r="112" spans="1:7" x14ac:dyDescent="0.25">
      <c r="A112" s="10" t="s">
        <v>376</v>
      </c>
      <c r="B112" s="10" t="s">
        <v>64</v>
      </c>
      <c r="C112" s="103"/>
      <c r="D112" s="103"/>
      <c r="E112" s="44"/>
      <c r="F112" s="103"/>
      <c r="G112" s="37"/>
    </row>
    <row r="113" spans="1:7" x14ac:dyDescent="0.25">
      <c r="A113" s="10" t="s">
        <v>377</v>
      </c>
      <c r="B113" s="10" t="s">
        <v>65</v>
      </c>
      <c r="C113" s="103"/>
      <c r="D113" s="103"/>
      <c r="E113" s="44"/>
      <c r="F113" s="103"/>
      <c r="G113" s="37"/>
    </row>
    <row r="114" spans="1:7" x14ac:dyDescent="0.25">
      <c r="A114" s="10" t="s">
        <v>378</v>
      </c>
      <c r="B114" s="10" t="s">
        <v>0</v>
      </c>
      <c r="C114" s="103" t="s">
        <v>9</v>
      </c>
      <c r="D114" s="103" t="s">
        <v>9</v>
      </c>
      <c r="E114" s="44"/>
      <c r="F114" s="103" t="s">
        <v>9</v>
      </c>
      <c r="G114" s="37"/>
    </row>
    <row r="115" spans="1:7" x14ac:dyDescent="0.25">
      <c r="A115" s="10" t="s">
        <v>379</v>
      </c>
      <c r="B115" s="36" t="s">
        <v>12</v>
      </c>
      <c r="C115" s="43"/>
      <c r="D115" s="43"/>
      <c r="E115" s="44"/>
      <c r="F115" s="43"/>
      <c r="G115" s="37"/>
    </row>
    <row r="116" spans="1:7" x14ac:dyDescent="0.25">
      <c r="A116" s="10" t="s">
        <v>380</v>
      </c>
      <c r="B116" s="37" t="s">
        <v>16</v>
      </c>
      <c r="C116" s="103"/>
      <c r="D116" s="103"/>
      <c r="E116" s="44"/>
      <c r="F116" s="103"/>
      <c r="G116" s="37"/>
    </row>
    <row r="117" spans="1:7" x14ac:dyDescent="0.25">
      <c r="A117" s="10" t="s">
        <v>381</v>
      </c>
      <c r="B117" s="10" t="s">
        <v>63</v>
      </c>
      <c r="C117" s="103"/>
      <c r="D117" s="103"/>
      <c r="E117" s="44"/>
      <c r="F117" s="103"/>
      <c r="G117" s="37"/>
    </row>
    <row r="118" spans="1:7" x14ac:dyDescent="0.25">
      <c r="A118" s="10" t="s">
        <v>382</v>
      </c>
      <c r="B118" s="37" t="s">
        <v>17</v>
      </c>
      <c r="C118" s="103"/>
      <c r="D118" s="103"/>
      <c r="E118" s="44"/>
      <c r="F118" s="103"/>
      <c r="G118" s="37"/>
    </row>
    <row r="119" spans="1:7" x14ac:dyDescent="0.25">
      <c r="A119" s="10" t="s">
        <v>383</v>
      </c>
      <c r="B119" s="37" t="s">
        <v>18</v>
      </c>
      <c r="C119" s="103"/>
      <c r="D119" s="103"/>
      <c r="E119" s="44"/>
      <c r="F119" s="103"/>
      <c r="G119" s="37"/>
    </row>
    <row r="120" spans="1:7" x14ac:dyDescent="0.25">
      <c r="A120" s="10" t="s">
        <v>384</v>
      </c>
      <c r="B120" s="37" t="s">
        <v>3</v>
      </c>
      <c r="C120" s="103"/>
      <c r="D120" s="103"/>
      <c r="E120" s="44"/>
      <c r="F120" s="103"/>
      <c r="G120" s="37"/>
    </row>
    <row r="121" spans="1:7" x14ac:dyDescent="0.25">
      <c r="A121" s="10" t="s">
        <v>385</v>
      </c>
      <c r="B121" s="37" t="s">
        <v>19</v>
      </c>
      <c r="C121" s="103"/>
      <c r="D121" s="103"/>
      <c r="E121" s="44"/>
      <c r="F121" s="103"/>
      <c r="G121" s="37"/>
    </row>
    <row r="122" spans="1:7" x14ac:dyDescent="0.25">
      <c r="A122" s="10" t="s">
        <v>386</v>
      </c>
      <c r="B122" s="37" t="s">
        <v>20</v>
      </c>
      <c r="C122" s="103"/>
      <c r="D122" s="103"/>
      <c r="E122" s="44"/>
      <c r="F122" s="103"/>
      <c r="G122" s="37"/>
    </row>
    <row r="123" spans="1:7" x14ac:dyDescent="0.25">
      <c r="A123" s="10" t="s">
        <v>387</v>
      </c>
      <c r="B123" s="37" t="s">
        <v>21</v>
      </c>
      <c r="C123" s="103"/>
      <c r="D123" s="103"/>
      <c r="E123" s="44"/>
      <c r="F123" s="103"/>
      <c r="G123" s="37"/>
    </row>
    <row r="124" spans="1:7" x14ac:dyDescent="0.25">
      <c r="A124" s="10" t="s">
        <v>388</v>
      </c>
      <c r="B124" s="37" t="s">
        <v>22</v>
      </c>
      <c r="C124" s="103"/>
      <c r="D124" s="103"/>
      <c r="E124" s="44"/>
      <c r="F124" s="103"/>
      <c r="G124" s="37"/>
    </row>
    <row r="125" spans="1:7" x14ac:dyDescent="0.25">
      <c r="A125" s="10" t="s">
        <v>389</v>
      </c>
      <c r="B125" s="37" t="s">
        <v>23</v>
      </c>
      <c r="C125" s="103"/>
      <c r="D125" s="103"/>
      <c r="E125" s="44"/>
      <c r="F125" s="103"/>
      <c r="G125" s="37"/>
    </row>
    <row r="126" spans="1:7" x14ac:dyDescent="0.25">
      <c r="A126" s="10" t="s">
        <v>390</v>
      </c>
      <c r="B126" s="37" t="s">
        <v>12</v>
      </c>
      <c r="C126" s="103" t="s">
        <v>9</v>
      </c>
      <c r="D126" s="103" t="s">
        <v>9</v>
      </c>
      <c r="E126" s="44"/>
      <c r="F126" s="103" t="s">
        <v>9</v>
      </c>
      <c r="G126" s="37"/>
    </row>
    <row r="127" spans="1:7" x14ac:dyDescent="0.25">
      <c r="A127" s="10" t="s">
        <v>391</v>
      </c>
      <c r="B127" s="34" t="s">
        <v>14</v>
      </c>
      <c r="C127" s="44"/>
      <c r="D127" s="44"/>
      <c r="E127" s="44"/>
      <c r="F127" s="44"/>
      <c r="G127" s="37"/>
    </row>
    <row r="128" spans="1:7" x14ac:dyDescent="0.25">
      <c r="A128" s="10" t="s">
        <v>392</v>
      </c>
      <c r="B128" s="34" t="s">
        <v>14</v>
      </c>
      <c r="C128" s="44"/>
      <c r="D128" s="44"/>
      <c r="E128" s="44"/>
      <c r="F128" s="44"/>
      <c r="G128" s="37"/>
    </row>
    <row r="129" spans="1:7" x14ac:dyDescent="0.25">
      <c r="A129" s="10" t="s">
        <v>393</v>
      </c>
      <c r="B129" s="34" t="s">
        <v>14</v>
      </c>
      <c r="C129" s="44"/>
      <c r="D129" s="44"/>
      <c r="E129" s="44"/>
      <c r="F129" s="44"/>
      <c r="G129" s="37"/>
    </row>
    <row r="130" spans="1:7" x14ac:dyDescent="0.25">
      <c r="A130" s="10" t="s">
        <v>394</v>
      </c>
      <c r="B130" s="34" t="s">
        <v>14</v>
      </c>
      <c r="C130" s="44"/>
      <c r="D130" s="44"/>
      <c r="E130" s="44"/>
      <c r="F130" s="44"/>
      <c r="G130" s="37"/>
    </row>
    <row r="131" spans="1:7" x14ac:dyDescent="0.25">
      <c r="A131" s="10" t="s">
        <v>395</v>
      </c>
      <c r="B131" s="34" t="s">
        <v>14</v>
      </c>
      <c r="C131" s="44"/>
      <c r="D131" s="44"/>
      <c r="E131" s="44"/>
      <c r="F131" s="44"/>
      <c r="G131" s="37"/>
    </row>
    <row r="132" spans="1:7" x14ac:dyDescent="0.25">
      <c r="A132" s="10" t="s">
        <v>396</v>
      </c>
      <c r="B132" s="34" t="s">
        <v>14</v>
      </c>
      <c r="C132" s="44"/>
      <c r="D132" s="44"/>
      <c r="E132" s="44"/>
      <c r="F132" s="44"/>
      <c r="G132" s="37"/>
    </row>
    <row r="133" spans="1:7" x14ac:dyDescent="0.25">
      <c r="A133" s="10" t="s">
        <v>397</v>
      </c>
      <c r="B133" s="34" t="s">
        <v>14</v>
      </c>
      <c r="C133" s="44"/>
      <c r="D133" s="44"/>
      <c r="E133" s="44"/>
      <c r="F133" s="44"/>
      <c r="G133" s="37"/>
    </row>
    <row r="134" spans="1:7" x14ac:dyDescent="0.25">
      <c r="A134" s="10" t="s">
        <v>398</v>
      </c>
      <c r="B134" s="34" t="s">
        <v>14</v>
      </c>
      <c r="C134" s="44"/>
      <c r="D134" s="44"/>
      <c r="E134" s="44"/>
      <c r="F134" s="44"/>
      <c r="G134" s="37"/>
    </row>
    <row r="135" spans="1:7" x14ac:dyDescent="0.25">
      <c r="A135" s="10" t="s">
        <v>399</v>
      </c>
      <c r="B135" s="34" t="s">
        <v>14</v>
      </c>
      <c r="C135" s="44"/>
      <c r="D135" s="44"/>
      <c r="E135" s="44"/>
      <c r="F135" s="44"/>
      <c r="G135" s="37"/>
    </row>
    <row r="136" spans="1:7" x14ac:dyDescent="0.25">
      <c r="A136" s="10" t="s">
        <v>400</v>
      </c>
      <c r="B136" s="34" t="s">
        <v>14</v>
      </c>
      <c r="C136" s="44"/>
      <c r="D136" s="44"/>
      <c r="E136" s="44"/>
      <c r="F136" s="44"/>
      <c r="G136" s="37"/>
    </row>
    <row r="137" spans="1:7" x14ac:dyDescent="0.25">
      <c r="A137" s="58"/>
      <c r="B137" s="86"/>
      <c r="C137" s="58"/>
      <c r="D137" s="58" t="s">
        <v>141</v>
      </c>
      <c r="E137" s="58"/>
      <c r="F137" s="58" t="str">
        <f t="shared" ref="F137:F149" si="1">IF(C137="","",C137)</f>
        <v/>
      </c>
      <c r="G137" s="58"/>
    </row>
    <row r="138" spans="1:7" x14ac:dyDescent="0.25">
      <c r="A138" s="10" t="s">
        <v>401</v>
      </c>
      <c r="B138" s="104" t="s">
        <v>1637</v>
      </c>
      <c r="C138" s="103">
        <v>1.5875268475012628E-2</v>
      </c>
      <c r="D138" s="103" t="s">
        <v>141</v>
      </c>
      <c r="E138" s="44"/>
      <c r="F138" s="44">
        <f t="shared" si="1"/>
        <v>1.5875268475012628E-2</v>
      </c>
      <c r="G138" s="37"/>
    </row>
    <row r="139" spans="1:7" x14ac:dyDescent="0.25">
      <c r="A139" s="10" t="s">
        <v>402</v>
      </c>
      <c r="B139" s="104" t="s">
        <v>1638</v>
      </c>
      <c r="C139" s="103">
        <v>7.2165021283576061E-2</v>
      </c>
      <c r="D139" s="103" t="s">
        <v>141</v>
      </c>
      <c r="E139" s="44"/>
      <c r="F139" s="44">
        <f t="shared" si="1"/>
        <v>7.2165021283576061E-2</v>
      </c>
      <c r="G139" s="37"/>
    </row>
    <row r="140" spans="1:7" x14ac:dyDescent="0.25">
      <c r="A140" s="10" t="s">
        <v>403</v>
      </c>
      <c r="B140" s="104" t="s">
        <v>1639</v>
      </c>
      <c r="C140" s="103">
        <v>1.7567891973493101E-2</v>
      </c>
      <c r="D140" s="103" t="s">
        <v>141</v>
      </c>
      <c r="E140" s="44"/>
      <c r="F140" s="44">
        <f t="shared" si="1"/>
        <v>1.7567891973493101E-2</v>
      </c>
      <c r="G140" s="37"/>
    </row>
    <row r="141" spans="1:7" x14ac:dyDescent="0.25">
      <c r="A141" s="10" t="s">
        <v>404</v>
      </c>
      <c r="B141" s="104" t="s">
        <v>1640</v>
      </c>
      <c r="C141" s="103">
        <v>0.10737737458556883</v>
      </c>
      <c r="D141" s="103" t="s">
        <v>141</v>
      </c>
      <c r="E141" s="44"/>
      <c r="F141" s="44">
        <f t="shared" si="1"/>
        <v>0.10737737458556883</v>
      </c>
      <c r="G141" s="37"/>
    </row>
    <row r="142" spans="1:7" x14ac:dyDescent="0.25">
      <c r="A142" s="10" t="s">
        <v>405</v>
      </c>
      <c r="B142" s="104" t="s">
        <v>1641</v>
      </c>
      <c r="C142" s="103">
        <v>3.5493967611790266E-2</v>
      </c>
      <c r="D142" s="103" t="s">
        <v>141</v>
      </c>
      <c r="E142" s="44"/>
      <c r="F142" s="44">
        <f t="shared" si="1"/>
        <v>3.5493967611790266E-2</v>
      </c>
      <c r="G142" s="37"/>
    </row>
    <row r="143" spans="1:7" x14ac:dyDescent="0.25">
      <c r="A143" s="10" t="s">
        <v>406</v>
      </c>
      <c r="B143" s="104" t="s">
        <v>1642</v>
      </c>
      <c r="C143" s="103">
        <v>1.7791484000131981E-2</v>
      </c>
      <c r="D143" s="103" t="s">
        <v>141</v>
      </c>
      <c r="E143" s="44"/>
      <c r="F143" s="44">
        <f t="shared" si="1"/>
        <v>1.7791484000131981E-2</v>
      </c>
      <c r="G143" s="37"/>
    </row>
    <row r="144" spans="1:7" x14ac:dyDescent="0.25">
      <c r="A144" s="10" t="s">
        <v>407</v>
      </c>
      <c r="B144" s="104" t="s">
        <v>1643</v>
      </c>
      <c r="C144" s="103">
        <v>0.15112466756305881</v>
      </c>
      <c r="D144" s="103" t="s">
        <v>141</v>
      </c>
      <c r="E144" s="44"/>
      <c r="F144" s="44">
        <f t="shared" si="1"/>
        <v>0.15112466756305881</v>
      </c>
      <c r="G144" s="37"/>
    </row>
    <row r="145" spans="1:7" x14ac:dyDescent="0.25">
      <c r="A145" s="10" t="s">
        <v>408</v>
      </c>
      <c r="B145" s="104" t="s">
        <v>1644</v>
      </c>
      <c r="C145" s="103">
        <v>0.18110345340729997</v>
      </c>
      <c r="D145" s="103" t="s">
        <v>141</v>
      </c>
      <c r="E145" s="44"/>
      <c r="F145" s="44">
        <f t="shared" si="1"/>
        <v>0.18110345340729997</v>
      </c>
      <c r="G145" s="37"/>
    </row>
    <row r="146" spans="1:7" x14ac:dyDescent="0.25">
      <c r="A146" s="10" t="s">
        <v>409</v>
      </c>
      <c r="B146" s="104" t="s">
        <v>1645</v>
      </c>
      <c r="C146" s="103">
        <v>6.3277923251697649E-2</v>
      </c>
      <c r="D146" s="103" t="s">
        <v>141</v>
      </c>
      <c r="E146" s="44"/>
      <c r="F146" s="44">
        <f t="shared" si="1"/>
        <v>6.3277923251697649E-2</v>
      </c>
      <c r="G146" s="37"/>
    </row>
    <row r="147" spans="1:7" x14ac:dyDescent="0.25">
      <c r="A147" s="10" t="s">
        <v>410</v>
      </c>
      <c r="B147" s="104" t="s">
        <v>1646</v>
      </c>
      <c r="C147" s="103">
        <v>0.11978699902861499</v>
      </c>
      <c r="D147" s="103" t="s">
        <v>141</v>
      </c>
      <c r="E147" s="44"/>
      <c r="F147" s="44">
        <f t="shared" si="1"/>
        <v>0.11978699902861499</v>
      </c>
      <c r="G147" s="37"/>
    </row>
    <row r="148" spans="1:7" x14ac:dyDescent="0.25">
      <c r="A148" s="10" t="s">
        <v>411</v>
      </c>
      <c r="B148" s="104" t="s">
        <v>1647</v>
      </c>
      <c r="C148" s="103">
        <v>7.2146592572362635E-3</v>
      </c>
      <c r="D148" s="103" t="s">
        <v>141</v>
      </c>
      <c r="E148" s="44"/>
      <c r="F148" s="44">
        <f t="shared" si="1"/>
        <v>7.2146592572362635E-3</v>
      </c>
      <c r="G148" s="37"/>
    </row>
    <row r="149" spans="1:7" x14ac:dyDescent="0.25">
      <c r="A149" s="10" t="s">
        <v>412</v>
      </c>
      <c r="B149" s="104" t="s">
        <v>1648</v>
      </c>
      <c r="C149" s="103">
        <v>0.21122128956251951</v>
      </c>
      <c r="D149" s="103" t="s">
        <v>141</v>
      </c>
      <c r="E149" s="44"/>
      <c r="F149" s="44">
        <f t="shared" si="1"/>
        <v>0.21122128956251951</v>
      </c>
      <c r="G149" s="37"/>
    </row>
    <row r="150" spans="1:7" x14ac:dyDescent="0.25">
      <c r="A150" s="10" t="s">
        <v>413</v>
      </c>
      <c r="B150" s="104" t="s">
        <v>1649</v>
      </c>
      <c r="C150" s="103">
        <v>0</v>
      </c>
      <c r="D150" s="103"/>
      <c r="E150" s="44"/>
      <c r="F150" s="44"/>
      <c r="G150" s="37"/>
    </row>
    <row r="151" spans="1:7" x14ac:dyDescent="0.25">
      <c r="A151" s="10" t="s">
        <v>414</v>
      </c>
      <c r="B151" s="104"/>
      <c r="C151" s="103"/>
      <c r="D151" s="103"/>
      <c r="E151" s="44"/>
      <c r="F151" s="44"/>
      <c r="G151" s="37"/>
    </row>
    <row r="152" spans="1:7" x14ac:dyDescent="0.25">
      <c r="A152" s="10" t="s">
        <v>415</v>
      </c>
      <c r="B152" s="104"/>
      <c r="C152" s="103"/>
      <c r="D152" s="103"/>
      <c r="E152" s="44"/>
      <c r="F152" s="44"/>
      <c r="G152" s="37"/>
    </row>
    <row r="153" spans="1:7" x14ac:dyDescent="0.25">
      <c r="A153" s="10" t="s">
        <v>416</v>
      </c>
      <c r="B153" s="104"/>
      <c r="C153" s="103"/>
      <c r="D153" s="103"/>
      <c r="E153" s="44"/>
      <c r="F153" s="44"/>
      <c r="G153" s="37"/>
    </row>
    <row r="154" spans="1:7" x14ac:dyDescent="0.25">
      <c r="A154" s="10" t="s">
        <v>417</v>
      </c>
      <c r="B154" s="104"/>
      <c r="C154" s="103"/>
      <c r="D154" s="103"/>
      <c r="E154" s="44"/>
      <c r="F154" s="44"/>
      <c r="G154" s="37"/>
    </row>
    <row r="155" spans="1:7" x14ac:dyDescent="0.25">
      <c r="A155" s="10" t="s">
        <v>418</v>
      </c>
      <c r="B155" s="104"/>
      <c r="C155" s="103"/>
      <c r="D155" s="103"/>
      <c r="E155" s="44"/>
      <c r="F155" s="44"/>
      <c r="G155" s="37"/>
    </row>
    <row r="156" spans="1:7" x14ac:dyDescent="0.25">
      <c r="A156" s="10" t="s">
        <v>419</v>
      </c>
      <c r="B156" s="104"/>
      <c r="C156" s="103"/>
      <c r="D156" s="103"/>
      <c r="E156" s="44"/>
      <c r="F156" s="44"/>
      <c r="G156" s="37"/>
    </row>
    <row r="157" spans="1:7" x14ac:dyDescent="0.25">
      <c r="A157" s="10" t="s">
        <v>420</v>
      </c>
      <c r="B157" s="104"/>
      <c r="C157" s="103"/>
      <c r="D157" s="103"/>
      <c r="E157" s="44"/>
      <c r="F157" s="44"/>
      <c r="G157" s="37"/>
    </row>
    <row r="158" spans="1:7" x14ac:dyDescent="0.25">
      <c r="A158" s="10" t="s">
        <v>421</v>
      </c>
      <c r="B158" s="104"/>
      <c r="C158" s="103"/>
      <c r="D158" s="103"/>
      <c r="E158" s="44"/>
      <c r="F158" s="44"/>
      <c r="G158" s="37"/>
    </row>
    <row r="159" spans="1:7" x14ac:dyDescent="0.25">
      <c r="A159" s="10" t="s">
        <v>422</v>
      </c>
      <c r="B159" s="104"/>
      <c r="C159" s="103"/>
      <c r="D159" s="103"/>
      <c r="E159" s="44"/>
      <c r="F159" s="44"/>
      <c r="G159" s="37"/>
    </row>
    <row r="160" spans="1:7" x14ac:dyDescent="0.25">
      <c r="A160" s="10" t="s">
        <v>423</v>
      </c>
      <c r="B160" s="104"/>
      <c r="C160" s="103"/>
      <c r="D160" s="103"/>
      <c r="E160" s="44"/>
      <c r="F160" s="44"/>
      <c r="G160" s="37"/>
    </row>
    <row r="161" spans="1:7" x14ac:dyDescent="0.25">
      <c r="A161" s="10" t="s">
        <v>424</v>
      </c>
      <c r="B161" s="104"/>
      <c r="C161" s="103"/>
      <c r="D161" s="103"/>
      <c r="E161" s="44"/>
      <c r="F161" s="44"/>
      <c r="G161" s="37"/>
    </row>
    <row r="162" spans="1:7" x14ac:dyDescent="0.25">
      <c r="A162" s="10" t="s">
        <v>425</v>
      </c>
      <c r="B162" s="104"/>
      <c r="C162" s="103"/>
      <c r="D162" s="103"/>
      <c r="E162" s="44"/>
      <c r="F162" s="44"/>
      <c r="G162" s="37"/>
    </row>
    <row r="163" spans="1:7" x14ac:dyDescent="0.25">
      <c r="A163" s="10" t="s">
        <v>426</v>
      </c>
      <c r="B163" s="104"/>
      <c r="C163" s="103"/>
      <c r="D163" s="103"/>
      <c r="E163" s="44"/>
      <c r="F163" s="44"/>
      <c r="G163" s="37"/>
    </row>
    <row r="164" spans="1:7" x14ac:dyDescent="0.25">
      <c r="A164" s="10" t="s">
        <v>427</v>
      </c>
      <c r="B164" s="104"/>
      <c r="C164" s="103"/>
      <c r="D164" s="103"/>
      <c r="E164" s="44"/>
      <c r="F164" s="44"/>
      <c r="G164" s="37"/>
    </row>
    <row r="165" spans="1:7" x14ac:dyDescent="0.25">
      <c r="A165" s="10" t="s">
        <v>428</v>
      </c>
      <c r="B165" s="104"/>
      <c r="C165" s="103"/>
      <c r="D165" s="103"/>
      <c r="E165" s="44"/>
      <c r="F165" s="44"/>
      <c r="G165" s="37"/>
    </row>
    <row r="166" spans="1:7" x14ac:dyDescent="0.25">
      <c r="A166" s="10" t="s">
        <v>429</v>
      </c>
      <c r="B166" s="104"/>
      <c r="C166" s="103"/>
      <c r="D166" s="103"/>
      <c r="E166" s="44"/>
      <c r="F166" s="44"/>
      <c r="G166" s="37"/>
    </row>
    <row r="167" spans="1:7" x14ac:dyDescent="0.25">
      <c r="A167" s="10" t="s">
        <v>430</v>
      </c>
      <c r="B167" s="104"/>
      <c r="C167" s="103"/>
      <c r="D167" s="103"/>
      <c r="E167" s="44"/>
      <c r="F167" s="44"/>
      <c r="G167" s="37"/>
    </row>
    <row r="168" spans="1:7" x14ac:dyDescent="0.25">
      <c r="A168" s="10" t="s">
        <v>431</v>
      </c>
      <c r="B168" s="104"/>
      <c r="C168" s="103"/>
      <c r="D168" s="103"/>
      <c r="E168" s="44"/>
      <c r="F168" s="44"/>
      <c r="G168" s="37"/>
    </row>
    <row r="169" spans="1:7" x14ac:dyDescent="0.25">
      <c r="A169" s="10" t="s">
        <v>432</v>
      </c>
      <c r="B169" s="104"/>
      <c r="C169" s="103"/>
      <c r="D169" s="103"/>
      <c r="E169" s="44"/>
      <c r="F169" s="44"/>
      <c r="G169" s="37"/>
    </row>
    <row r="170" spans="1:7" x14ac:dyDescent="0.25">
      <c r="A170" s="10" t="s">
        <v>433</v>
      </c>
      <c r="B170" s="104"/>
      <c r="C170" s="103"/>
      <c r="D170" s="103"/>
      <c r="E170" s="44"/>
      <c r="F170" s="44"/>
      <c r="G170" s="37"/>
    </row>
    <row r="171" spans="1:7" x14ac:dyDescent="0.25">
      <c r="A171" s="10" t="s">
        <v>434</v>
      </c>
      <c r="B171" s="104"/>
      <c r="C171" s="103"/>
      <c r="D171" s="103"/>
      <c r="E171" s="44"/>
      <c r="F171" s="44"/>
      <c r="G171" s="37"/>
    </row>
    <row r="172" spans="1:7" x14ac:dyDescent="0.25">
      <c r="A172" s="10" t="s">
        <v>435</v>
      </c>
      <c r="B172" s="104"/>
      <c r="C172" s="103"/>
      <c r="D172" s="103"/>
      <c r="E172" s="44"/>
      <c r="F172" s="44"/>
      <c r="G172" s="37"/>
    </row>
    <row r="173" spans="1:7" x14ac:dyDescent="0.25">
      <c r="A173" s="10" t="s">
        <v>436</v>
      </c>
      <c r="B173" s="104"/>
      <c r="C173" s="103"/>
      <c r="D173" s="103"/>
      <c r="E173" s="44"/>
      <c r="F173" s="44"/>
      <c r="G173" s="37"/>
    </row>
    <row r="174" spans="1:7" x14ac:dyDescent="0.25">
      <c r="A174" s="10" t="s">
        <v>437</v>
      </c>
      <c r="B174" s="104"/>
      <c r="C174" s="103"/>
      <c r="D174" s="103"/>
      <c r="E174" s="44"/>
      <c r="F174" s="44"/>
      <c r="G174" s="37"/>
    </row>
    <row r="175" spans="1:7" x14ac:dyDescent="0.25">
      <c r="A175" s="10" t="s">
        <v>438</v>
      </c>
      <c r="B175" s="104"/>
      <c r="C175" s="103"/>
      <c r="D175" s="103"/>
      <c r="E175" s="44"/>
      <c r="F175" s="44"/>
      <c r="G175" s="37"/>
    </row>
    <row r="176" spans="1:7" x14ac:dyDescent="0.25">
      <c r="A176" s="10" t="s">
        <v>439</v>
      </c>
      <c r="B176" s="104"/>
      <c r="C176" s="103"/>
      <c r="D176" s="103"/>
      <c r="E176" s="44"/>
      <c r="F176" s="44"/>
      <c r="G176" s="37"/>
    </row>
    <row r="177" spans="1:7" x14ac:dyDescent="0.25">
      <c r="A177" s="10" t="s">
        <v>440</v>
      </c>
      <c r="B177" s="104"/>
      <c r="C177" s="103"/>
      <c r="D177" s="103"/>
      <c r="E177" s="44"/>
      <c r="F177" s="44"/>
      <c r="G177" s="37"/>
    </row>
    <row r="178" spans="1:7" x14ac:dyDescent="0.25">
      <c r="A178" s="10" t="s">
        <v>441</v>
      </c>
      <c r="B178" s="104"/>
      <c r="C178" s="103"/>
      <c r="D178" s="103"/>
      <c r="E178" s="44"/>
      <c r="F178" s="44"/>
      <c r="G178" s="37"/>
    </row>
    <row r="179" spans="1:7" x14ac:dyDescent="0.25">
      <c r="A179" s="10" t="s">
        <v>442</v>
      </c>
      <c r="B179" s="104"/>
      <c r="C179" s="103"/>
      <c r="D179" s="103"/>
      <c r="E179" s="44"/>
      <c r="F179" s="44"/>
      <c r="G179" s="37"/>
    </row>
    <row r="180" spans="1:7" x14ac:dyDescent="0.25">
      <c r="A180" s="10" t="s">
        <v>443</v>
      </c>
      <c r="B180" s="104"/>
      <c r="C180" s="103"/>
      <c r="D180" s="103"/>
      <c r="E180" s="44"/>
      <c r="F180" s="44"/>
      <c r="G180" s="37"/>
    </row>
    <row r="181" spans="1:7" x14ac:dyDescent="0.25">
      <c r="A181" s="10" t="s">
        <v>444</v>
      </c>
      <c r="B181" s="104"/>
      <c r="C181" s="103"/>
      <c r="D181" s="103"/>
      <c r="E181" s="44"/>
      <c r="F181" s="44"/>
      <c r="G181" s="37"/>
    </row>
    <row r="182" spans="1:7" x14ac:dyDescent="0.25">
      <c r="A182" s="10" t="s">
        <v>445</v>
      </c>
      <c r="B182" s="104"/>
      <c r="C182" s="103"/>
      <c r="D182" s="103"/>
      <c r="E182" s="44"/>
      <c r="F182" s="44"/>
      <c r="G182" s="37"/>
    </row>
    <row r="183" spans="1:7" x14ac:dyDescent="0.25">
      <c r="A183" s="10" t="s">
        <v>446</v>
      </c>
      <c r="B183" s="104"/>
      <c r="C183" s="103"/>
      <c r="D183" s="103"/>
      <c r="E183" s="44"/>
      <c r="F183" s="44"/>
      <c r="G183" s="37"/>
    </row>
    <row r="184" spans="1:7" x14ac:dyDescent="0.25">
      <c r="A184" s="10" t="s">
        <v>447</v>
      </c>
      <c r="B184" s="104"/>
      <c r="C184" s="103"/>
      <c r="D184" s="103"/>
      <c r="E184" s="44"/>
      <c r="F184" s="44"/>
      <c r="G184" s="37"/>
    </row>
    <row r="185" spans="1:7" x14ac:dyDescent="0.25">
      <c r="A185" s="10" t="s">
        <v>448</v>
      </c>
      <c r="B185" s="104"/>
      <c r="C185" s="103"/>
      <c r="D185" s="103"/>
      <c r="E185" s="44"/>
      <c r="F185" s="44"/>
      <c r="G185" s="37"/>
    </row>
    <row r="186" spans="1:7" x14ac:dyDescent="0.25">
      <c r="A186" s="10" t="s">
        <v>449</v>
      </c>
      <c r="B186" s="104"/>
      <c r="C186" s="103"/>
      <c r="D186" s="103"/>
      <c r="E186" s="44"/>
      <c r="F186" s="44"/>
      <c r="G186" s="37"/>
    </row>
    <row r="187" spans="1:7" x14ac:dyDescent="0.25">
      <c r="A187" s="10" t="s">
        <v>450</v>
      </c>
      <c r="B187" s="104" t="s">
        <v>66</v>
      </c>
      <c r="C187" s="103" t="s">
        <v>9</v>
      </c>
      <c r="D187" s="103" t="s">
        <v>9</v>
      </c>
      <c r="E187" s="44"/>
      <c r="F187" s="44" t="s">
        <v>9</v>
      </c>
      <c r="G187" s="37"/>
    </row>
    <row r="188" spans="1:7" x14ac:dyDescent="0.25">
      <c r="A188" s="58"/>
      <c r="B188" s="86" t="s">
        <v>555</v>
      </c>
      <c r="C188" s="58"/>
      <c r="D188" s="58" t="s">
        <v>141</v>
      </c>
      <c r="E188" s="58"/>
      <c r="F188" s="58" t="str">
        <f>IF(C188="","",C188)</f>
        <v/>
      </c>
      <c r="G188" s="58"/>
    </row>
    <row r="189" spans="1:7" x14ac:dyDescent="0.25">
      <c r="A189" s="10" t="s">
        <v>451</v>
      </c>
      <c r="B189" s="10" t="s">
        <v>67</v>
      </c>
      <c r="C189" s="103">
        <v>1</v>
      </c>
      <c r="D189" s="103" t="s">
        <v>141</v>
      </c>
      <c r="E189" s="45"/>
      <c r="F189" s="103">
        <f>IF(C189="","",C189)</f>
        <v>1</v>
      </c>
      <c r="G189" s="37"/>
    </row>
    <row r="190" spans="1:7" x14ac:dyDescent="0.25">
      <c r="A190" s="10" t="s">
        <v>452</v>
      </c>
      <c r="B190" s="10" t="s">
        <v>68</v>
      </c>
      <c r="C190" s="103">
        <v>0</v>
      </c>
      <c r="D190" s="103" t="s">
        <v>141</v>
      </c>
      <c r="E190" s="45"/>
      <c r="F190" s="103">
        <f>IF(C190="","",C190)</f>
        <v>0</v>
      </c>
      <c r="G190" s="37"/>
    </row>
    <row r="191" spans="1:7" x14ac:dyDescent="0.25">
      <c r="A191" s="10" t="s">
        <v>453</v>
      </c>
      <c r="B191" s="10" t="s">
        <v>12</v>
      </c>
      <c r="C191" s="103">
        <v>0</v>
      </c>
      <c r="D191" s="103" t="s">
        <v>9</v>
      </c>
      <c r="E191" s="45"/>
      <c r="F191" s="103" t="s">
        <v>9</v>
      </c>
      <c r="G191" s="37"/>
    </row>
    <row r="192" spans="1:7" x14ac:dyDescent="0.25">
      <c r="A192" s="10" t="s">
        <v>454</v>
      </c>
      <c r="B192" s="10"/>
      <c r="C192" s="44"/>
      <c r="D192" s="44"/>
      <c r="E192" s="45"/>
      <c r="F192" s="44"/>
      <c r="G192" s="37"/>
    </row>
    <row r="193" spans="1:7" x14ac:dyDescent="0.25">
      <c r="A193" s="10" t="s">
        <v>455</v>
      </c>
      <c r="B193" s="10"/>
      <c r="C193" s="44"/>
      <c r="D193" s="44"/>
      <c r="E193" s="45"/>
      <c r="F193" s="44"/>
      <c r="G193" s="37"/>
    </row>
    <row r="194" spans="1:7" x14ac:dyDescent="0.25">
      <c r="A194" s="10" t="s">
        <v>456</v>
      </c>
      <c r="B194" s="10"/>
      <c r="C194" s="44"/>
      <c r="D194" s="44"/>
      <c r="E194" s="45"/>
      <c r="F194" s="44"/>
      <c r="G194" s="37"/>
    </row>
    <row r="195" spans="1:7" x14ac:dyDescent="0.25">
      <c r="A195" s="10" t="s">
        <v>457</v>
      </c>
      <c r="B195" s="10"/>
      <c r="C195" s="44"/>
      <c r="D195" s="44"/>
      <c r="E195" s="45"/>
      <c r="F195" s="44"/>
      <c r="G195" s="37"/>
    </row>
    <row r="196" spans="1:7" x14ac:dyDescent="0.25">
      <c r="A196" s="10" t="s">
        <v>458</v>
      </c>
      <c r="B196" s="10"/>
      <c r="C196" s="44"/>
      <c r="D196" s="44"/>
      <c r="E196" s="45"/>
      <c r="F196" s="44"/>
      <c r="G196" s="37"/>
    </row>
    <row r="197" spans="1:7" x14ac:dyDescent="0.25">
      <c r="A197" s="10" t="s">
        <v>459</v>
      </c>
      <c r="B197" s="10"/>
      <c r="C197" s="44"/>
      <c r="D197" s="44"/>
      <c r="E197" s="45"/>
      <c r="F197" s="44"/>
      <c r="G197" s="37"/>
    </row>
    <row r="198" spans="1:7" x14ac:dyDescent="0.25">
      <c r="A198" s="58"/>
      <c r="B198" s="86" t="s">
        <v>557</v>
      </c>
      <c r="C198" s="58"/>
      <c r="D198" s="58" t="s">
        <v>141</v>
      </c>
      <c r="E198" s="58"/>
      <c r="F198" s="58" t="str">
        <f>IF(C198="","",C198)</f>
        <v/>
      </c>
      <c r="G198" s="58"/>
    </row>
    <row r="199" spans="1:7" x14ac:dyDescent="0.25">
      <c r="A199" s="10" t="s">
        <v>460</v>
      </c>
      <c r="B199" s="10" t="s">
        <v>69</v>
      </c>
      <c r="C199" s="103">
        <v>0.16143695185416712</v>
      </c>
      <c r="D199" s="103" t="s">
        <v>141</v>
      </c>
      <c r="E199" s="45"/>
      <c r="F199" s="103">
        <f>IF(C199="","",C199)</f>
        <v>0.16143695185416712</v>
      </c>
      <c r="G199" s="37"/>
    </row>
    <row r="200" spans="1:7" x14ac:dyDescent="0.25">
      <c r="A200" s="10" t="s">
        <v>461</v>
      </c>
      <c r="B200" s="10" t="s">
        <v>70</v>
      </c>
      <c r="C200" s="103">
        <v>0.83856304814583282</v>
      </c>
      <c r="D200" s="103" t="s">
        <v>141</v>
      </c>
      <c r="E200" s="45"/>
      <c r="F200" s="103">
        <f>IF(C200="","",C200)</f>
        <v>0.83856304814583282</v>
      </c>
      <c r="G200" s="37"/>
    </row>
    <row r="201" spans="1:7" x14ac:dyDescent="0.25">
      <c r="A201" s="10" t="s">
        <v>462</v>
      </c>
      <c r="B201" s="10" t="s">
        <v>12</v>
      </c>
      <c r="C201" s="103">
        <v>0</v>
      </c>
      <c r="D201" s="103" t="s">
        <v>9</v>
      </c>
      <c r="E201" s="45"/>
      <c r="F201" s="103" t="s">
        <v>9</v>
      </c>
      <c r="G201" s="37"/>
    </row>
    <row r="202" spans="1:7" x14ac:dyDescent="0.25">
      <c r="A202" s="10" t="s">
        <v>463</v>
      </c>
      <c r="B202" s="10"/>
      <c r="C202" s="10"/>
      <c r="D202" s="10"/>
      <c r="E202" s="8"/>
      <c r="F202" s="10"/>
      <c r="G202" s="37"/>
    </row>
    <row r="203" spans="1:7" x14ac:dyDescent="0.25">
      <c r="A203" s="10" t="s">
        <v>464</v>
      </c>
      <c r="B203" s="10"/>
      <c r="C203" s="10"/>
      <c r="D203" s="10"/>
      <c r="E203" s="8"/>
      <c r="F203" s="10"/>
      <c r="G203" s="37"/>
    </row>
    <row r="204" spans="1:7" x14ac:dyDescent="0.25">
      <c r="A204" s="10" t="s">
        <v>465</v>
      </c>
      <c r="B204" s="10"/>
      <c r="C204" s="10"/>
      <c r="D204" s="10"/>
      <c r="E204" s="8"/>
      <c r="F204" s="10"/>
      <c r="G204" s="37"/>
    </row>
    <row r="205" spans="1:7" x14ac:dyDescent="0.25">
      <c r="A205" s="10" t="s">
        <v>466</v>
      </c>
      <c r="B205" s="10"/>
      <c r="C205" s="10"/>
      <c r="D205" s="10"/>
      <c r="E205" s="8"/>
      <c r="F205" s="10"/>
      <c r="G205" s="37"/>
    </row>
    <row r="206" spans="1:7" x14ac:dyDescent="0.25">
      <c r="A206" s="10" t="s">
        <v>467</v>
      </c>
      <c r="B206" s="10"/>
      <c r="C206" s="10"/>
      <c r="D206" s="10"/>
      <c r="E206" s="8"/>
      <c r="F206" s="10"/>
      <c r="G206" s="37"/>
    </row>
    <row r="207" spans="1:7" x14ac:dyDescent="0.25">
      <c r="A207" s="10" t="s">
        <v>468</v>
      </c>
      <c r="B207" s="10"/>
      <c r="C207" s="10"/>
      <c r="D207" s="10"/>
      <c r="E207" s="8"/>
      <c r="F207" s="10"/>
      <c r="G207" s="37"/>
    </row>
    <row r="208" spans="1:7" x14ac:dyDescent="0.25">
      <c r="A208" s="58"/>
      <c r="B208" s="86" t="s">
        <v>71</v>
      </c>
      <c r="C208" s="58"/>
      <c r="D208" s="58" t="s">
        <v>141</v>
      </c>
      <c r="E208" s="58"/>
      <c r="F208" s="58" t="str">
        <f>IF(C208="","",C208)</f>
        <v/>
      </c>
      <c r="G208" s="58"/>
    </row>
    <row r="209" spans="1:7" x14ac:dyDescent="0.25">
      <c r="A209" s="10" t="s">
        <v>469</v>
      </c>
      <c r="B209" s="38" t="s">
        <v>1650</v>
      </c>
      <c r="C209" s="103">
        <v>0.45434240659979125</v>
      </c>
      <c r="D209" s="103" t="s">
        <v>141</v>
      </c>
      <c r="E209" s="45"/>
      <c r="F209" s="103">
        <f>IF(C209="","",C209)</f>
        <v>0.45434240659979125</v>
      </c>
      <c r="G209" s="37"/>
    </row>
    <row r="210" spans="1:7" x14ac:dyDescent="0.25">
      <c r="A210" s="10" t="s">
        <v>470</v>
      </c>
      <c r="B210" s="38" t="s">
        <v>1651</v>
      </c>
      <c r="C210" s="103">
        <v>0.16241552899987047</v>
      </c>
      <c r="D210" s="103" t="s">
        <v>141</v>
      </c>
      <c r="E210" s="45"/>
      <c r="F210" s="103">
        <f>IF(C210="","",C210)</f>
        <v>0.16241552899987047</v>
      </c>
      <c r="G210" s="37"/>
    </row>
    <row r="211" spans="1:7" x14ac:dyDescent="0.25">
      <c r="A211" s="10" t="s">
        <v>471</v>
      </c>
      <c r="B211" s="38" t="s">
        <v>1652</v>
      </c>
      <c r="C211" s="103">
        <v>7.1644134181922572E-2</v>
      </c>
      <c r="D211" s="103" t="s">
        <v>141</v>
      </c>
      <c r="E211" s="44"/>
      <c r="F211" s="103">
        <f>IF(C211="","",C211)</f>
        <v>7.1644134181922572E-2</v>
      </c>
      <c r="G211" s="37"/>
    </row>
    <row r="212" spans="1:7" x14ac:dyDescent="0.25">
      <c r="A212" s="10" t="s">
        <v>472</v>
      </c>
      <c r="B212" s="38" t="s">
        <v>1653</v>
      </c>
      <c r="C212" s="103">
        <v>0.31159793021841564</v>
      </c>
      <c r="D212" s="103" t="s">
        <v>141</v>
      </c>
      <c r="E212" s="44"/>
      <c r="F212" s="103">
        <f>IF(C212="","",C212)</f>
        <v>0.31159793021841564</v>
      </c>
      <c r="G212" s="37"/>
    </row>
    <row r="213" spans="1:7" x14ac:dyDescent="0.25">
      <c r="A213" s="10" t="s">
        <v>473</v>
      </c>
      <c r="B213" s="38" t="s">
        <v>1654</v>
      </c>
      <c r="C213" s="103">
        <v>0</v>
      </c>
      <c r="D213" s="103" t="s">
        <v>9</v>
      </c>
      <c r="E213" s="44"/>
      <c r="F213" s="103" t="s">
        <v>9</v>
      </c>
      <c r="G213" s="37"/>
    </row>
    <row r="214" spans="1:7" x14ac:dyDescent="0.25">
      <c r="A214" s="10" t="s">
        <v>1334</v>
      </c>
      <c r="B214" s="35"/>
      <c r="C214" s="44"/>
      <c r="D214" s="44"/>
      <c r="E214" s="44"/>
      <c r="F214" s="44"/>
      <c r="G214" s="37"/>
    </row>
    <row r="215" spans="1:7" x14ac:dyDescent="0.25">
      <c r="A215" s="10" t="s">
        <v>1335</v>
      </c>
      <c r="B215" s="35"/>
      <c r="C215" s="44"/>
      <c r="D215" s="44"/>
      <c r="E215" s="44"/>
      <c r="F215" s="44"/>
      <c r="G215" s="37"/>
    </row>
    <row r="216" spans="1:7" x14ac:dyDescent="0.25">
      <c r="A216" s="10" t="s">
        <v>1336</v>
      </c>
      <c r="B216" s="38"/>
      <c r="C216" s="44"/>
      <c r="D216" s="44"/>
      <c r="E216" s="44"/>
      <c r="F216" s="44"/>
      <c r="G216" s="37"/>
    </row>
    <row r="217" spans="1:7" x14ac:dyDescent="0.25">
      <c r="A217" s="10" t="s">
        <v>1337</v>
      </c>
      <c r="B217" s="38"/>
      <c r="C217" s="44"/>
      <c r="D217" s="44"/>
      <c r="E217" s="44"/>
      <c r="F217" s="44"/>
      <c r="G217" s="37"/>
    </row>
    <row r="218" spans="1:7" x14ac:dyDescent="0.25">
      <c r="A218" s="58"/>
      <c r="B218" s="86" t="s">
        <v>72</v>
      </c>
      <c r="C218" s="58"/>
      <c r="D218" s="58" t="str">
        <f t="shared" ref="D218:D225" si="2">IF(C218="","","ND2")</f>
        <v/>
      </c>
      <c r="E218" s="58"/>
      <c r="F218" s="58" t="str">
        <f t="shared" ref="F218:F225" si="3">IF(C218="","",C218)</f>
        <v/>
      </c>
      <c r="G218" s="58"/>
    </row>
    <row r="219" spans="1:7" x14ac:dyDescent="0.25">
      <c r="A219" s="10" t="s">
        <v>474</v>
      </c>
      <c r="B219" s="131" t="s">
        <v>1655</v>
      </c>
      <c r="C219" s="103">
        <v>0</v>
      </c>
      <c r="D219" s="103" t="str">
        <f t="shared" si="2"/>
        <v>ND2</v>
      </c>
      <c r="E219" s="45"/>
      <c r="F219" s="103">
        <f t="shared" si="3"/>
        <v>0</v>
      </c>
      <c r="G219" s="37"/>
    </row>
    <row r="220" spans="1:7" x14ac:dyDescent="0.25">
      <c r="A220" s="10" t="s">
        <v>1338</v>
      </c>
      <c r="B220" s="39" t="s">
        <v>1656</v>
      </c>
      <c r="C220" s="44">
        <v>1</v>
      </c>
      <c r="D220" s="44" t="str">
        <f t="shared" si="2"/>
        <v>ND2</v>
      </c>
      <c r="E220" s="45"/>
      <c r="F220" s="44">
        <f t="shared" si="3"/>
        <v>1</v>
      </c>
      <c r="G220" s="37"/>
    </row>
    <row r="221" spans="1:7" x14ac:dyDescent="0.25">
      <c r="A221" s="10" t="s">
        <v>1339</v>
      </c>
      <c r="B221" s="39"/>
      <c r="C221" s="44"/>
      <c r="D221" s="44" t="str">
        <f t="shared" si="2"/>
        <v/>
      </c>
      <c r="E221" s="45"/>
      <c r="F221" s="44" t="str">
        <f t="shared" si="3"/>
        <v/>
      </c>
      <c r="G221" s="37"/>
    </row>
    <row r="222" spans="1:7" x14ac:dyDescent="0.25">
      <c r="A222" s="10" t="s">
        <v>1340</v>
      </c>
      <c r="B222" s="39"/>
      <c r="C222" s="44"/>
      <c r="D222" s="44" t="str">
        <f t="shared" si="2"/>
        <v/>
      </c>
      <c r="E222" s="45"/>
      <c r="F222" s="44" t="str">
        <f t="shared" si="3"/>
        <v/>
      </c>
      <c r="G222" s="37"/>
    </row>
    <row r="223" spans="1:7" x14ac:dyDescent="0.25">
      <c r="A223" s="10" t="s">
        <v>1341</v>
      </c>
      <c r="B223" s="39"/>
      <c r="C223" s="44"/>
      <c r="D223" s="44" t="str">
        <f t="shared" si="2"/>
        <v/>
      </c>
      <c r="E223" s="45"/>
      <c r="F223" s="44" t="str">
        <f t="shared" si="3"/>
        <v/>
      </c>
      <c r="G223" s="37"/>
    </row>
    <row r="224" spans="1:7" x14ac:dyDescent="0.25">
      <c r="A224" s="10" t="s">
        <v>1342</v>
      </c>
      <c r="B224" s="37"/>
      <c r="C224" s="37"/>
      <c r="D224" s="37" t="str">
        <f t="shared" si="2"/>
        <v/>
      </c>
      <c r="E224" s="37"/>
      <c r="F224" s="37" t="str">
        <f t="shared" si="3"/>
        <v/>
      </c>
      <c r="G224" s="37"/>
    </row>
    <row r="225" spans="1:7" x14ac:dyDescent="0.25">
      <c r="A225" s="10" t="s">
        <v>1343</v>
      </c>
      <c r="B225" s="37"/>
      <c r="C225" s="37"/>
      <c r="D225" s="37" t="str">
        <f t="shared" si="2"/>
        <v/>
      </c>
      <c r="E225" s="37"/>
      <c r="F225" s="37" t="str">
        <f t="shared" si="3"/>
        <v/>
      </c>
      <c r="G225" s="37"/>
    </row>
    <row r="226" spans="1:7" x14ac:dyDescent="0.25">
      <c r="A226" s="10" t="s">
        <v>1344</v>
      </c>
      <c r="B226" s="37"/>
      <c r="C226" s="37"/>
      <c r="D226" s="37"/>
      <c r="E226" s="37"/>
      <c r="F226" s="37"/>
      <c r="G226" s="37"/>
    </row>
    <row r="227" spans="1:7" ht="18.75" x14ac:dyDescent="0.25">
      <c r="A227" s="59"/>
      <c r="B227" s="124" t="s">
        <v>1544</v>
      </c>
      <c r="C227" s="59"/>
      <c r="D227" s="59"/>
      <c r="E227" s="59"/>
      <c r="F227" s="60"/>
      <c r="G227" s="60"/>
    </row>
    <row r="228" spans="1:7" x14ac:dyDescent="0.25">
      <c r="A228" s="58"/>
      <c r="B228" s="86" t="s">
        <v>73</v>
      </c>
      <c r="C228" s="58"/>
      <c r="D228" s="58" t="s">
        <v>75</v>
      </c>
      <c r="E228" s="61"/>
      <c r="F228" s="58" t="s">
        <v>35</v>
      </c>
      <c r="G228" s="58" t="s">
        <v>76</v>
      </c>
    </row>
    <row r="229" spans="1:7" x14ac:dyDescent="0.25">
      <c r="A229" s="10" t="s">
        <v>475</v>
      </c>
      <c r="B229" s="37" t="s">
        <v>77</v>
      </c>
      <c r="C229" s="97">
        <v>322.21654816326532</v>
      </c>
      <c r="D229" s="101"/>
      <c r="E229" s="40"/>
      <c r="F229" s="17"/>
      <c r="G229" s="17"/>
    </row>
    <row r="230" spans="1:7" x14ac:dyDescent="0.25">
      <c r="A230" s="40"/>
      <c r="B230" s="41"/>
      <c r="C230" s="40"/>
      <c r="D230" s="40"/>
      <c r="E230" s="40"/>
      <c r="F230" s="17"/>
      <c r="G230" s="17"/>
    </row>
    <row r="231" spans="1:7" x14ac:dyDescent="0.25">
      <c r="A231" s="10"/>
      <c r="B231" s="37"/>
      <c r="C231" s="40"/>
      <c r="D231" s="40"/>
      <c r="E231" s="40"/>
      <c r="F231" s="17"/>
      <c r="G231" s="17"/>
    </row>
    <row r="232" spans="1:7" x14ac:dyDescent="0.25">
      <c r="A232" s="10" t="s">
        <v>476</v>
      </c>
      <c r="B232" s="104" t="s">
        <v>1657</v>
      </c>
      <c r="C232" s="97">
        <v>0</v>
      </c>
      <c r="D232" s="100">
        <v>0</v>
      </c>
      <c r="E232" s="40"/>
      <c r="F232" s="46">
        <f t="shared" ref="F232:F255" si="4">IF($C$256=0,"",IF(C232="[for completion]","",IF(C232="","",C232/$C$256)))</f>
        <v>0</v>
      </c>
      <c r="G232" s="46">
        <f t="shared" ref="G232:G255" si="5">IF($D$256=0,"",IF(D232="[for completion]","",IF(D232="","",D232/$D$256)))</f>
        <v>0</v>
      </c>
    </row>
    <row r="233" spans="1:7" x14ac:dyDescent="0.25">
      <c r="A233" s="10" t="s">
        <v>477</v>
      </c>
      <c r="B233" s="104" t="s">
        <v>1658</v>
      </c>
      <c r="C233" s="97">
        <v>0.14024743000000001</v>
      </c>
      <c r="D233" s="100">
        <v>4</v>
      </c>
      <c r="E233" s="40"/>
      <c r="F233" s="46">
        <f t="shared" si="4"/>
        <v>1.1103528299892494E-3</v>
      </c>
      <c r="G233" s="46">
        <f t="shared" si="5"/>
        <v>1.020408163265306E-2</v>
      </c>
    </row>
    <row r="234" spans="1:7" x14ac:dyDescent="0.25">
      <c r="A234" s="10" t="s">
        <v>478</v>
      </c>
      <c r="B234" s="104" t="s">
        <v>1659</v>
      </c>
      <c r="C234" s="97">
        <v>0.53725601999999995</v>
      </c>
      <c r="D234" s="100">
        <v>8</v>
      </c>
      <c r="E234" s="40"/>
      <c r="F234" s="46">
        <f t="shared" si="4"/>
        <v>4.2535092602820649E-3</v>
      </c>
      <c r="G234" s="46">
        <f t="shared" si="5"/>
        <v>2.0408163265306121E-2</v>
      </c>
    </row>
    <row r="235" spans="1:7" x14ac:dyDescent="0.25">
      <c r="A235" s="10" t="s">
        <v>479</v>
      </c>
      <c r="B235" s="104" t="s">
        <v>1660</v>
      </c>
      <c r="C235" s="97">
        <v>0.16248728000000001</v>
      </c>
      <c r="D235" s="100">
        <v>2</v>
      </c>
      <c r="E235" s="40"/>
      <c r="F235" s="46">
        <f t="shared" si="4"/>
        <v>1.2864279308737105E-3</v>
      </c>
      <c r="G235" s="46">
        <f t="shared" si="5"/>
        <v>5.1020408163265302E-3</v>
      </c>
    </row>
    <row r="236" spans="1:7" x14ac:dyDescent="0.25">
      <c r="A236" s="10" t="s">
        <v>480</v>
      </c>
      <c r="B236" s="104" t="s">
        <v>1661</v>
      </c>
      <c r="C236" s="97">
        <v>3.6930677799999998</v>
      </c>
      <c r="D236" s="100">
        <v>28</v>
      </c>
      <c r="E236" s="40"/>
      <c r="F236" s="46">
        <f t="shared" si="4"/>
        <v>2.9238384338772655E-2</v>
      </c>
      <c r="G236" s="46">
        <f t="shared" si="5"/>
        <v>7.1428571428571425E-2</v>
      </c>
    </row>
    <row r="237" spans="1:7" x14ac:dyDescent="0.25">
      <c r="A237" s="10" t="s">
        <v>481</v>
      </c>
      <c r="B237" s="104" t="s">
        <v>1662</v>
      </c>
      <c r="C237" s="97">
        <v>5.54489185</v>
      </c>
      <c r="D237" s="100">
        <v>31</v>
      </c>
      <c r="E237" s="40"/>
      <c r="F237" s="46">
        <f t="shared" si="4"/>
        <v>4.3899459388537988E-2</v>
      </c>
      <c r="G237" s="46">
        <f t="shared" si="5"/>
        <v>7.9081632653061229E-2</v>
      </c>
    </row>
    <row r="238" spans="1:7" x14ac:dyDescent="0.25">
      <c r="A238" s="10" t="s">
        <v>482</v>
      </c>
      <c r="B238" s="104" t="s">
        <v>1663</v>
      </c>
      <c r="C238" s="97">
        <v>11.14721763</v>
      </c>
      <c r="D238" s="100">
        <v>49</v>
      </c>
      <c r="E238" s="40"/>
      <c r="F238" s="46">
        <f t="shared" si="4"/>
        <v>8.8253628904120043E-2</v>
      </c>
      <c r="G238" s="46">
        <f t="shared" si="5"/>
        <v>0.125</v>
      </c>
    </row>
    <row r="239" spans="1:7" x14ac:dyDescent="0.25">
      <c r="A239" s="10" t="s">
        <v>483</v>
      </c>
      <c r="B239" s="104" t="s">
        <v>1664</v>
      </c>
      <c r="C239" s="97">
        <v>16.26721976</v>
      </c>
      <c r="D239" s="100">
        <v>59</v>
      </c>
      <c r="E239" s="40"/>
      <c r="F239" s="46">
        <f t="shared" si="4"/>
        <v>0.12878919418753726</v>
      </c>
      <c r="G239" s="46">
        <f t="shared" si="5"/>
        <v>0.15051020408163265</v>
      </c>
    </row>
    <row r="240" spans="1:7" x14ac:dyDescent="0.25">
      <c r="A240" s="10" t="s">
        <v>484</v>
      </c>
      <c r="B240" s="104" t="s">
        <v>1665</v>
      </c>
      <c r="C240" s="97">
        <v>22.152747260000002</v>
      </c>
      <c r="D240" s="100">
        <v>68</v>
      </c>
      <c r="E240" s="40"/>
      <c r="F240" s="46">
        <f t="shared" si="4"/>
        <v>0.17538549984251114</v>
      </c>
      <c r="G240" s="46">
        <f t="shared" si="5"/>
        <v>0.17346938775510204</v>
      </c>
    </row>
    <row r="241" spans="1:7" x14ac:dyDescent="0.25">
      <c r="A241" s="10" t="s">
        <v>485</v>
      </c>
      <c r="B241" s="104" t="s">
        <v>1666</v>
      </c>
      <c r="C241" s="97">
        <v>17.923333939999999</v>
      </c>
      <c r="D241" s="100">
        <v>48</v>
      </c>
      <c r="E241" s="37"/>
      <c r="F241" s="46">
        <f t="shared" si="4"/>
        <v>0.14190081460402776</v>
      </c>
      <c r="G241" s="46">
        <f t="shared" si="5"/>
        <v>0.12244897959183673</v>
      </c>
    </row>
    <row r="242" spans="1:7" x14ac:dyDescent="0.25">
      <c r="A242" s="10" t="s">
        <v>486</v>
      </c>
      <c r="B242" s="104" t="s">
        <v>1667</v>
      </c>
      <c r="C242" s="97">
        <v>15.776468879999999</v>
      </c>
      <c r="D242" s="100">
        <v>37</v>
      </c>
      <c r="E242" s="37"/>
      <c r="F242" s="46">
        <f t="shared" si="4"/>
        <v>0.12490387073863188</v>
      </c>
      <c r="G242" s="46">
        <f t="shared" si="5"/>
        <v>9.438775510204081E-2</v>
      </c>
    </row>
    <row r="243" spans="1:7" x14ac:dyDescent="0.25">
      <c r="A243" s="10" t="s">
        <v>487</v>
      </c>
      <c r="B243" s="104" t="s">
        <v>1668</v>
      </c>
      <c r="C243" s="97">
        <v>10.44648711</v>
      </c>
      <c r="D243" s="100">
        <v>22</v>
      </c>
      <c r="E243" s="37"/>
      <c r="F243" s="46">
        <f t="shared" si="4"/>
        <v>8.2705875794192557E-2</v>
      </c>
      <c r="G243" s="46">
        <f t="shared" si="5"/>
        <v>5.6122448979591837E-2</v>
      </c>
    </row>
    <row r="244" spans="1:7" x14ac:dyDescent="0.25">
      <c r="A244" s="10" t="s">
        <v>488</v>
      </c>
      <c r="B244" s="104" t="s">
        <v>1669</v>
      </c>
      <c r="C244" s="97">
        <v>5.2605512499999998</v>
      </c>
      <c r="D244" s="100">
        <v>10</v>
      </c>
      <c r="E244" s="37"/>
      <c r="F244" s="46">
        <f t="shared" si="4"/>
        <v>4.1648306623094503E-2</v>
      </c>
      <c r="G244" s="46">
        <f t="shared" si="5"/>
        <v>2.5510204081632654E-2</v>
      </c>
    </row>
    <row r="245" spans="1:7" x14ac:dyDescent="0.25">
      <c r="A245" s="10" t="s">
        <v>489</v>
      </c>
      <c r="B245" s="104" t="s">
        <v>1670</v>
      </c>
      <c r="C245" s="97">
        <v>5.2645201200000002</v>
      </c>
      <c r="D245" s="100">
        <v>9</v>
      </c>
      <c r="E245" s="37"/>
      <c r="F245" s="46">
        <f t="shared" si="4"/>
        <v>4.1679728560996394E-2</v>
      </c>
      <c r="G245" s="46">
        <f t="shared" si="5"/>
        <v>2.2959183673469389E-2</v>
      </c>
    </row>
    <row r="246" spans="1:7" x14ac:dyDescent="0.25">
      <c r="A246" s="10" t="s">
        <v>490</v>
      </c>
      <c r="B246" s="104" t="s">
        <v>1671</v>
      </c>
      <c r="C246" s="97">
        <v>3.0919054400000001</v>
      </c>
      <c r="D246" s="100">
        <v>5</v>
      </c>
      <c r="E246" s="37"/>
      <c r="F246" s="46">
        <f t="shared" si="4"/>
        <v>2.4478922397103142E-2</v>
      </c>
      <c r="G246" s="46">
        <f t="shared" si="5"/>
        <v>1.2755102040816327E-2</v>
      </c>
    </row>
    <row r="247" spans="1:7" x14ac:dyDescent="0.25">
      <c r="A247" s="10" t="s">
        <v>491</v>
      </c>
      <c r="B247" s="104" t="s">
        <v>1672</v>
      </c>
      <c r="C247" s="97">
        <v>1.3033071199999999</v>
      </c>
      <c r="D247" s="100">
        <v>2</v>
      </c>
      <c r="E247" s="10"/>
      <c r="F247" s="46">
        <f t="shared" si="4"/>
        <v>1.0318411888454128E-2</v>
      </c>
      <c r="G247" s="46">
        <f t="shared" si="5"/>
        <v>5.1020408163265302E-3</v>
      </c>
    </row>
    <row r="248" spans="1:7" x14ac:dyDescent="0.25">
      <c r="A248" s="10" t="s">
        <v>492</v>
      </c>
      <c r="B248" s="104" t="s">
        <v>1673</v>
      </c>
      <c r="C248" s="97">
        <v>5.1059619999999999</v>
      </c>
      <c r="D248" s="100">
        <v>7</v>
      </c>
      <c r="E248" s="33"/>
      <c r="F248" s="46">
        <f t="shared" si="4"/>
        <v>4.0424408180011334E-2</v>
      </c>
      <c r="G248" s="46">
        <f t="shared" si="5"/>
        <v>1.7857142857142856E-2</v>
      </c>
    </row>
    <row r="249" spans="1:7" x14ac:dyDescent="0.25">
      <c r="A249" s="10" t="s">
        <v>493</v>
      </c>
      <c r="B249" s="104" t="s">
        <v>1674</v>
      </c>
      <c r="C249" s="97">
        <v>1.55214977</v>
      </c>
      <c r="D249" s="100">
        <v>2</v>
      </c>
      <c r="E249" s="33"/>
      <c r="F249" s="46">
        <f t="shared" si="4"/>
        <v>1.2288523858773472E-2</v>
      </c>
      <c r="G249" s="46">
        <f t="shared" si="5"/>
        <v>5.1020408163265302E-3</v>
      </c>
    </row>
    <row r="250" spans="1:7" x14ac:dyDescent="0.25">
      <c r="A250" s="10" t="s">
        <v>558</v>
      </c>
      <c r="B250" s="104" t="s">
        <v>1675</v>
      </c>
      <c r="C250" s="97">
        <v>0</v>
      </c>
      <c r="D250" s="100">
        <v>0</v>
      </c>
      <c r="E250" s="33"/>
      <c r="F250" s="46">
        <f t="shared" si="4"/>
        <v>0</v>
      </c>
      <c r="G250" s="46">
        <f t="shared" si="5"/>
        <v>0</v>
      </c>
    </row>
    <row r="251" spans="1:7" x14ac:dyDescent="0.25">
      <c r="A251" s="10" t="s">
        <v>559</v>
      </c>
      <c r="B251" s="104" t="s">
        <v>1676</v>
      </c>
      <c r="C251" s="97">
        <v>0</v>
      </c>
      <c r="D251" s="100">
        <v>0</v>
      </c>
      <c r="E251" s="33"/>
      <c r="F251" s="46">
        <f t="shared" si="4"/>
        <v>0</v>
      </c>
      <c r="G251" s="46">
        <f t="shared" si="5"/>
        <v>0</v>
      </c>
    </row>
    <row r="252" spans="1:7" x14ac:dyDescent="0.25">
      <c r="A252" s="10" t="s">
        <v>560</v>
      </c>
      <c r="B252" s="104" t="s">
        <v>1677</v>
      </c>
      <c r="C252" s="97">
        <v>0.93906624000000005</v>
      </c>
      <c r="D252" s="100">
        <v>1</v>
      </c>
      <c r="E252" s="33"/>
      <c r="F252" s="46">
        <f t="shared" si="4"/>
        <v>7.4346806720904882E-3</v>
      </c>
      <c r="G252" s="46">
        <f t="shared" si="5"/>
        <v>2.5510204081632651E-3</v>
      </c>
    </row>
    <row r="253" spans="1:7" x14ac:dyDescent="0.25">
      <c r="A253" s="10" t="s">
        <v>561</v>
      </c>
      <c r="B253" s="104" t="s">
        <v>1678</v>
      </c>
      <c r="C253" s="97">
        <v>0</v>
      </c>
      <c r="D253" s="100">
        <v>0</v>
      </c>
      <c r="E253" s="33"/>
      <c r="F253" s="46">
        <f t="shared" si="4"/>
        <v>0</v>
      </c>
      <c r="G253" s="46">
        <f t="shared" si="5"/>
        <v>0</v>
      </c>
    </row>
    <row r="254" spans="1:7" x14ac:dyDescent="0.25">
      <c r="A254" s="10" t="s">
        <v>562</v>
      </c>
      <c r="B254" s="104" t="s">
        <v>1679</v>
      </c>
      <c r="C254" s="97">
        <v>0</v>
      </c>
      <c r="D254" s="100">
        <v>0</v>
      </c>
      <c r="E254" s="33"/>
      <c r="F254" s="46">
        <f t="shared" si="4"/>
        <v>0</v>
      </c>
      <c r="G254" s="46">
        <f t="shared" si="5"/>
        <v>0</v>
      </c>
    </row>
    <row r="255" spans="1:7" x14ac:dyDescent="0.25">
      <c r="A255" s="10" t="s">
        <v>563</v>
      </c>
      <c r="B255" s="104" t="s">
        <v>66</v>
      </c>
      <c r="C255" s="97" t="s">
        <v>9</v>
      </c>
      <c r="D255" s="100" t="s">
        <v>9</v>
      </c>
      <c r="E255" s="33"/>
      <c r="F255" s="46" t="str">
        <f t="shared" si="4"/>
        <v/>
      </c>
      <c r="G255" s="46" t="str">
        <f t="shared" si="5"/>
        <v/>
      </c>
    </row>
    <row r="256" spans="1:7" x14ac:dyDescent="0.25">
      <c r="A256" s="10" t="s">
        <v>564</v>
      </c>
      <c r="B256" s="42" t="s">
        <v>13</v>
      </c>
      <c r="C256" s="52">
        <f>SUM(C232:C255)</f>
        <v>126.30888688000003</v>
      </c>
      <c r="D256" s="50">
        <f>SUM(D232:D255)</f>
        <v>392</v>
      </c>
      <c r="E256" s="33"/>
      <c r="F256" s="51">
        <f>SUM(F232:F255)</f>
        <v>0.99999999999999978</v>
      </c>
      <c r="G256" s="51">
        <f>SUM(G232:G255)</f>
        <v>0.99999999999999989</v>
      </c>
    </row>
    <row r="257" spans="1:7" x14ac:dyDescent="0.25">
      <c r="A257" s="58"/>
      <c r="B257" s="58" t="s">
        <v>79</v>
      </c>
      <c r="C257" s="58"/>
      <c r="D257" s="58" t="s">
        <v>75</v>
      </c>
      <c r="E257" s="61"/>
      <c r="F257" s="58" t="s">
        <v>35</v>
      </c>
      <c r="G257" s="58" t="s">
        <v>76</v>
      </c>
    </row>
    <row r="258" spans="1:7" x14ac:dyDescent="0.25">
      <c r="A258" s="10" t="s">
        <v>494</v>
      </c>
      <c r="B258" s="10" t="s">
        <v>80</v>
      </c>
      <c r="C258" s="103">
        <v>0.80913987557600586</v>
      </c>
      <c r="D258" s="101"/>
      <c r="E258" s="10"/>
      <c r="F258" s="48"/>
      <c r="G258" s="48"/>
    </row>
    <row r="259" spans="1:7" x14ac:dyDescent="0.25">
      <c r="A259" s="10"/>
      <c r="B259" s="10"/>
      <c r="C259" s="10"/>
      <c r="D259" s="10"/>
      <c r="E259" s="10"/>
      <c r="F259" s="48"/>
      <c r="G259" s="48"/>
    </row>
    <row r="260" spans="1:7" x14ac:dyDescent="0.25">
      <c r="A260" s="10"/>
      <c r="B260" s="37" t="s">
        <v>81</v>
      </c>
      <c r="C260" s="10"/>
      <c r="D260" s="10"/>
      <c r="E260" s="10"/>
      <c r="F260" s="48"/>
      <c r="G260" s="48"/>
    </row>
    <row r="261" spans="1:7" x14ac:dyDescent="0.25">
      <c r="A261" s="10" t="s">
        <v>495</v>
      </c>
      <c r="B261" s="10" t="s">
        <v>82</v>
      </c>
      <c r="C261" s="97">
        <v>4.9167710600000003</v>
      </c>
      <c r="D261" s="100">
        <v>30</v>
      </c>
      <c r="E261" s="10"/>
      <c r="F261" s="46">
        <f t="shared" ref="F261:F268" si="6">IF($C$269=0,"",IF(C261="[for completion]","",IF(C261="","",C261/$C$269)))</f>
        <v>3.8926564721223363E-2</v>
      </c>
      <c r="G261" s="46">
        <f t="shared" ref="G261:G268" si="7">IF($D$269=0,"",IF(D261="[for completion]","",IF(D261="","",D261/$D$269)))</f>
        <v>7.6530612244897961E-2</v>
      </c>
    </row>
    <row r="262" spans="1:7" x14ac:dyDescent="0.25">
      <c r="A262" s="10" t="s">
        <v>496</v>
      </c>
      <c r="B262" s="10" t="s">
        <v>83</v>
      </c>
      <c r="C262" s="97">
        <v>4.1128684499999997</v>
      </c>
      <c r="D262" s="100">
        <v>19</v>
      </c>
      <c r="E262" s="10"/>
      <c r="F262" s="46">
        <f t="shared" si="6"/>
        <v>3.2561987929696806E-2</v>
      </c>
      <c r="G262" s="46">
        <f t="shared" si="7"/>
        <v>4.8469387755102039E-2</v>
      </c>
    </row>
    <row r="263" spans="1:7" x14ac:dyDescent="0.25">
      <c r="A263" s="10" t="s">
        <v>497</v>
      </c>
      <c r="B263" s="10" t="s">
        <v>84</v>
      </c>
      <c r="C263" s="97">
        <v>10.89661372</v>
      </c>
      <c r="D263" s="100">
        <v>41</v>
      </c>
      <c r="E263" s="10"/>
      <c r="F263" s="46">
        <f t="shared" si="6"/>
        <v>8.626957286348623E-2</v>
      </c>
      <c r="G263" s="46">
        <f t="shared" si="7"/>
        <v>0.10459183673469388</v>
      </c>
    </row>
    <row r="264" spans="1:7" x14ac:dyDescent="0.25">
      <c r="A264" s="10" t="s">
        <v>498</v>
      </c>
      <c r="B264" s="10" t="s">
        <v>85</v>
      </c>
      <c r="C264" s="97">
        <v>13.73449894</v>
      </c>
      <c r="D264" s="100">
        <v>46</v>
      </c>
      <c r="E264" s="10"/>
      <c r="F264" s="46">
        <f t="shared" si="6"/>
        <v>0.10873739195444329</v>
      </c>
      <c r="G264" s="46">
        <f t="shared" si="7"/>
        <v>0.11734693877551021</v>
      </c>
    </row>
    <row r="265" spans="1:7" x14ac:dyDescent="0.25">
      <c r="A265" s="10" t="s">
        <v>499</v>
      </c>
      <c r="B265" s="10" t="s">
        <v>86</v>
      </c>
      <c r="C265" s="97">
        <v>16.570637749999999</v>
      </c>
      <c r="D265" s="100">
        <v>48</v>
      </c>
      <c r="E265" s="10"/>
      <c r="F265" s="46">
        <f t="shared" si="6"/>
        <v>0.13119138454401047</v>
      </c>
      <c r="G265" s="46">
        <f t="shared" si="7"/>
        <v>0.12244897959183673</v>
      </c>
    </row>
    <row r="266" spans="1:7" x14ac:dyDescent="0.25">
      <c r="A266" s="10" t="s">
        <v>500</v>
      </c>
      <c r="B266" s="10" t="s">
        <v>87</v>
      </c>
      <c r="C266" s="97">
        <v>22.694569269999999</v>
      </c>
      <c r="D266" s="100">
        <v>68</v>
      </c>
      <c r="E266" s="10"/>
      <c r="F266" s="46">
        <f t="shared" si="6"/>
        <v>0.1796751584990296</v>
      </c>
      <c r="G266" s="46">
        <f t="shared" si="7"/>
        <v>0.17346938775510204</v>
      </c>
    </row>
    <row r="267" spans="1:7" x14ac:dyDescent="0.25">
      <c r="A267" s="10" t="s">
        <v>501</v>
      </c>
      <c r="B267" s="10" t="s">
        <v>88</v>
      </c>
      <c r="C267" s="97">
        <v>47.021021650000002</v>
      </c>
      <c r="D267" s="100">
        <v>122</v>
      </c>
      <c r="E267" s="10"/>
      <c r="F267" s="46">
        <f t="shared" si="6"/>
        <v>0.37227009762719554</v>
      </c>
      <c r="G267" s="46">
        <f t="shared" si="7"/>
        <v>0.31122448979591838</v>
      </c>
    </row>
    <row r="268" spans="1:7" x14ac:dyDescent="0.25">
      <c r="A268" s="10" t="s">
        <v>502</v>
      </c>
      <c r="B268" s="10" t="s">
        <v>89</v>
      </c>
      <c r="C268" s="97">
        <v>6.36190604</v>
      </c>
      <c r="D268" s="100">
        <v>18</v>
      </c>
      <c r="E268" s="10"/>
      <c r="F268" s="46">
        <f t="shared" si="6"/>
        <v>5.0367841860914669E-2</v>
      </c>
      <c r="G268" s="46">
        <f t="shared" si="7"/>
        <v>4.5918367346938778E-2</v>
      </c>
    </row>
    <row r="269" spans="1:7" x14ac:dyDescent="0.25">
      <c r="A269" s="10" t="s">
        <v>503</v>
      </c>
      <c r="B269" s="42" t="s">
        <v>13</v>
      </c>
      <c r="C269" s="47">
        <f>SUM(C261:C268)</f>
        <v>126.30888688</v>
      </c>
      <c r="D269" s="49">
        <f>SUM(D261:D268)</f>
        <v>392</v>
      </c>
      <c r="E269" s="10"/>
      <c r="F269" s="46">
        <f>SUM(F261:F268)</f>
        <v>1</v>
      </c>
      <c r="G269" s="46">
        <f>SUM(G261:G268)</f>
        <v>1</v>
      </c>
    </row>
    <row r="270" spans="1:7" x14ac:dyDescent="0.25">
      <c r="A270" s="10" t="s">
        <v>504</v>
      </c>
      <c r="B270" s="34" t="s">
        <v>1680</v>
      </c>
      <c r="C270" s="97">
        <v>6.36190604</v>
      </c>
      <c r="D270" s="100">
        <v>32</v>
      </c>
      <c r="E270" s="10"/>
      <c r="F270" s="46">
        <f t="shared" ref="F270:F275" si="8">IF($C$269=0,"",IF(C270="[for completion]","",C270/$C$269))</f>
        <v>5.0367841860914669E-2</v>
      </c>
      <c r="G270" s="46">
        <f t="shared" ref="G270:G275" si="9">IF($D$269=0,"",IF(D270="[for completion]","",D270/$D$269))</f>
        <v>8.1632653061224483E-2</v>
      </c>
    </row>
    <row r="271" spans="1:7" x14ac:dyDescent="0.25">
      <c r="A271" s="10" t="s">
        <v>505</v>
      </c>
      <c r="B271" s="34" t="s">
        <v>1681</v>
      </c>
      <c r="C271" s="97">
        <v>0</v>
      </c>
      <c r="D271" s="100">
        <v>0</v>
      </c>
      <c r="E271" s="10"/>
      <c r="F271" s="46">
        <f t="shared" si="8"/>
        <v>0</v>
      </c>
      <c r="G271" s="46">
        <f t="shared" si="9"/>
        <v>0</v>
      </c>
    </row>
    <row r="272" spans="1:7" x14ac:dyDescent="0.25">
      <c r="A272" s="10" t="s">
        <v>506</v>
      </c>
      <c r="B272" s="34" t="s">
        <v>1682</v>
      </c>
      <c r="C272" s="97">
        <v>0</v>
      </c>
      <c r="D272" s="100">
        <v>0</v>
      </c>
      <c r="E272" s="10"/>
      <c r="F272" s="46">
        <f t="shared" si="8"/>
        <v>0</v>
      </c>
      <c r="G272" s="46">
        <f t="shared" si="9"/>
        <v>0</v>
      </c>
    </row>
    <row r="273" spans="1:7" x14ac:dyDescent="0.25">
      <c r="A273" s="10" t="s">
        <v>565</v>
      </c>
      <c r="B273" s="34" t="s">
        <v>1683</v>
      </c>
      <c r="C273" s="97">
        <v>0</v>
      </c>
      <c r="D273" s="100">
        <v>0</v>
      </c>
      <c r="E273" s="10"/>
      <c r="F273" s="46">
        <f t="shared" si="8"/>
        <v>0</v>
      </c>
      <c r="G273" s="46">
        <f t="shared" si="9"/>
        <v>0</v>
      </c>
    </row>
    <row r="274" spans="1:7" x14ac:dyDescent="0.25">
      <c r="A274" s="10" t="s">
        <v>566</v>
      </c>
      <c r="B274" s="34" t="s">
        <v>1684</v>
      </c>
      <c r="C274" s="97">
        <v>0</v>
      </c>
      <c r="D274" s="100">
        <v>0</v>
      </c>
      <c r="E274" s="10"/>
      <c r="F274" s="46">
        <f t="shared" si="8"/>
        <v>0</v>
      </c>
      <c r="G274" s="46">
        <f t="shared" si="9"/>
        <v>0</v>
      </c>
    </row>
    <row r="275" spans="1:7" x14ac:dyDescent="0.25">
      <c r="A275" s="10" t="s">
        <v>567</v>
      </c>
      <c r="B275" s="34" t="s">
        <v>1685</v>
      </c>
      <c r="C275" s="97">
        <v>0</v>
      </c>
      <c r="D275" s="100">
        <v>0</v>
      </c>
      <c r="E275" s="10"/>
      <c r="F275" s="46">
        <f t="shared" si="8"/>
        <v>0</v>
      </c>
      <c r="G275" s="46">
        <f t="shared" si="9"/>
        <v>0</v>
      </c>
    </row>
    <row r="276" spans="1:7" x14ac:dyDescent="0.25">
      <c r="A276" s="10" t="s">
        <v>568</v>
      </c>
      <c r="B276" s="34"/>
      <c r="C276" s="10"/>
      <c r="D276" s="10"/>
      <c r="E276" s="10"/>
      <c r="F276" s="46"/>
      <c r="G276" s="46"/>
    </row>
    <row r="277" spans="1:7" x14ac:dyDescent="0.25">
      <c r="A277" s="10" t="s">
        <v>569</v>
      </c>
      <c r="B277" s="34"/>
      <c r="C277" s="10"/>
      <c r="D277" s="10"/>
      <c r="E277" s="10"/>
      <c r="F277" s="46"/>
      <c r="G277" s="46"/>
    </row>
    <row r="278" spans="1:7" x14ac:dyDescent="0.25">
      <c r="A278" s="10" t="s">
        <v>570</v>
      </c>
      <c r="B278" s="34"/>
      <c r="C278" s="10"/>
      <c r="D278" s="10"/>
      <c r="E278" s="10"/>
      <c r="F278" s="46"/>
      <c r="G278" s="46"/>
    </row>
    <row r="279" spans="1:7" x14ac:dyDescent="0.25">
      <c r="A279" s="58"/>
      <c r="B279" s="58" t="s">
        <v>96</v>
      </c>
      <c r="C279" s="58"/>
      <c r="D279" s="58" t="s">
        <v>75</v>
      </c>
      <c r="E279" s="61"/>
      <c r="F279" s="58" t="s">
        <v>35</v>
      </c>
      <c r="G279" s="58" t="s">
        <v>76</v>
      </c>
    </row>
    <row r="280" spans="1:7" x14ac:dyDescent="0.25">
      <c r="A280" s="10" t="s">
        <v>507</v>
      </c>
      <c r="B280" s="10" t="s">
        <v>80</v>
      </c>
      <c r="C280" s="103">
        <v>0.77071240251491169</v>
      </c>
      <c r="D280" s="101"/>
      <c r="E280" s="10"/>
      <c r="F280" s="48"/>
      <c r="G280" s="48"/>
    </row>
    <row r="281" spans="1:7" x14ac:dyDescent="0.25">
      <c r="A281" s="10"/>
      <c r="B281" s="10"/>
      <c r="C281" s="10"/>
      <c r="D281" s="10"/>
      <c r="E281" s="10"/>
      <c r="F281" s="48"/>
      <c r="G281" s="48"/>
    </row>
    <row r="282" spans="1:7" x14ac:dyDescent="0.25">
      <c r="A282" s="10"/>
      <c r="B282" s="37" t="s">
        <v>81</v>
      </c>
      <c r="C282" s="10"/>
      <c r="D282" s="10"/>
      <c r="E282" s="10"/>
      <c r="F282" s="48"/>
      <c r="G282" s="48"/>
    </row>
    <row r="283" spans="1:7" x14ac:dyDescent="0.25">
      <c r="A283" s="10" t="s">
        <v>508</v>
      </c>
      <c r="B283" s="10" t="s">
        <v>82</v>
      </c>
      <c r="C283" s="97">
        <v>7.1181929500000001</v>
      </c>
      <c r="D283" s="100">
        <v>40</v>
      </c>
      <c r="E283" s="10"/>
      <c r="F283" s="46">
        <f t="shared" ref="F283:F290" si="10">IF($C$291=0,"",IF(C283="[Mark as ND1 if not relevant]","",C283/$C$291))</f>
        <v>5.6355440427265049E-2</v>
      </c>
      <c r="G283" s="46">
        <f t="shared" ref="G283:G290" si="11">IF($D$291=0,"",IF(D283="[Mark as ND1 if not relevant]","",D283/$D$291))</f>
        <v>0.10204081632653061</v>
      </c>
    </row>
    <row r="284" spans="1:7" x14ac:dyDescent="0.25">
      <c r="A284" s="10" t="s">
        <v>509</v>
      </c>
      <c r="B284" s="10" t="s">
        <v>83</v>
      </c>
      <c r="C284" s="97">
        <v>7.3219260799999999</v>
      </c>
      <c r="D284" s="100">
        <v>30</v>
      </c>
      <c r="E284" s="10"/>
      <c r="F284" s="46">
        <f t="shared" si="10"/>
        <v>5.796841584833385E-2</v>
      </c>
      <c r="G284" s="46">
        <f t="shared" si="11"/>
        <v>7.6530612244897961E-2</v>
      </c>
    </row>
    <row r="285" spans="1:7" x14ac:dyDescent="0.25">
      <c r="A285" s="10" t="s">
        <v>510</v>
      </c>
      <c r="B285" s="10" t="s">
        <v>84</v>
      </c>
      <c r="C285" s="97">
        <v>10.95801923</v>
      </c>
      <c r="D285" s="100">
        <v>40</v>
      </c>
      <c r="E285" s="10"/>
      <c r="F285" s="46">
        <f t="shared" si="10"/>
        <v>8.6755726383771284E-2</v>
      </c>
      <c r="G285" s="46">
        <f t="shared" si="11"/>
        <v>0.10204081632653061</v>
      </c>
    </row>
    <row r="286" spans="1:7" x14ac:dyDescent="0.25">
      <c r="A286" s="10" t="s">
        <v>511</v>
      </c>
      <c r="B286" s="10" t="s">
        <v>85</v>
      </c>
      <c r="C286" s="97">
        <v>16.662804130000001</v>
      </c>
      <c r="D286" s="100">
        <v>51</v>
      </c>
      <c r="E286" s="10"/>
      <c r="F286" s="46">
        <f t="shared" si="10"/>
        <v>0.13192107492666394</v>
      </c>
      <c r="G286" s="46">
        <f t="shared" si="11"/>
        <v>0.13010204081632654</v>
      </c>
    </row>
    <row r="287" spans="1:7" x14ac:dyDescent="0.25">
      <c r="A287" s="10" t="s">
        <v>512</v>
      </c>
      <c r="B287" s="10" t="s">
        <v>86</v>
      </c>
      <c r="C287" s="97">
        <v>20.32942285</v>
      </c>
      <c r="D287" s="100">
        <v>58</v>
      </c>
      <c r="E287" s="10"/>
      <c r="F287" s="46">
        <f t="shared" si="10"/>
        <v>0.16095005943100429</v>
      </c>
      <c r="G287" s="46">
        <f t="shared" si="11"/>
        <v>0.14795918367346939</v>
      </c>
    </row>
    <row r="288" spans="1:7" x14ac:dyDescent="0.25">
      <c r="A288" s="10" t="s">
        <v>571</v>
      </c>
      <c r="B288" s="10" t="s">
        <v>87</v>
      </c>
      <c r="C288" s="97">
        <v>17.19002141</v>
      </c>
      <c r="D288" s="100">
        <v>55</v>
      </c>
      <c r="E288" s="10"/>
      <c r="F288" s="46">
        <f t="shared" si="10"/>
        <v>0.13609510648551129</v>
      </c>
      <c r="G288" s="46">
        <f t="shared" si="11"/>
        <v>0.14030612244897958</v>
      </c>
    </row>
    <row r="289" spans="1:7" x14ac:dyDescent="0.25">
      <c r="A289" s="10" t="s">
        <v>572</v>
      </c>
      <c r="B289" s="10" t="s">
        <v>88</v>
      </c>
      <c r="C289" s="97">
        <v>42.733563269999998</v>
      </c>
      <c r="D289" s="100">
        <v>107</v>
      </c>
      <c r="E289" s="10"/>
      <c r="F289" s="46">
        <f t="shared" si="10"/>
        <v>0.33832586388477243</v>
      </c>
      <c r="G289" s="46">
        <f t="shared" si="11"/>
        <v>0.27295918367346939</v>
      </c>
    </row>
    <row r="290" spans="1:7" x14ac:dyDescent="0.25">
      <c r="A290" s="10" t="s">
        <v>573</v>
      </c>
      <c r="B290" s="10" t="s">
        <v>89</v>
      </c>
      <c r="C290" s="97">
        <v>3.99493696</v>
      </c>
      <c r="D290" s="100">
        <v>11</v>
      </c>
      <c r="E290" s="10"/>
      <c r="F290" s="46">
        <f t="shared" si="10"/>
        <v>3.1628312612677817E-2</v>
      </c>
      <c r="G290" s="46">
        <f t="shared" si="11"/>
        <v>2.8061224489795918E-2</v>
      </c>
    </row>
    <row r="291" spans="1:7" x14ac:dyDescent="0.25">
      <c r="A291" s="10" t="s">
        <v>574</v>
      </c>
      <c r="B291" s="42" t="s">
        <v>13</v>
      </c>
      <c r="C291" s="47">
        <f>SUM(C283:C290)</f>
        <v>126.30888688</v>
      </c>
      <c r="D291" s="49">
        <f>SUM(D283:D290)</f>
        <v>392</v>
      </c>
      <c r="E291" s="10"/>
      <c r="F291" s="46">
        <f>SUM(F283:F290)</f>
        <v>0.99999999999999989</v>
      </c>
      <c r="G291" s="46">
        <f>SUM(G283:G290)</f>
        <v>0.99999999999999989</v>
      </c>
    </row>
    <row r="292" spans="1:7" x14ac:dyDescent="0.25">
      <c r="A292" s="10" t="s">
        <v>513</v>
      </c>
      <c r="B292" s="34" t="s">
        <v>1680</v>
      </c>
      <c r="C292" s="97">
        <v>3.99493696</v>
      </c>
      <c r="D292" s="100">
        <v>11</v>
      </c>
      <c r="E292" s="10"/>
      <c r="F292" s="46">
        <f t="shared" ref="F292:F297" si="12">IF($C$291=0,"",IF(C292="[for completion]","",C292/$C$291))</f>
        <v>3.1628312612677817E-2</v>
      </c>
      <c r="G292" s="46">
        <f t="shared" ref="G292:G297" si="13">IF($D$291=0,"",IF(D292="[for completion]","",D292/$D$291))</f>
        <v>2.8061224489795918E-2</v>
      </c>
    </row>
    <row r="293" spans="1:7" x14ac:dyDescent="0.25">
      <c r="A293" s="10" t="s">
        <v>514</v>
      </c>
      <c r="B293" s="34" t="s">
        <v>1681</v>
      </c>
      <c r="C293" s="97">
        <v>0</v>
      </c>
      <c r="D293" s="100">
        <v>0</v>
      </c>
      <c r="E293" s="10"/>
      <c r="F293" s="46">
        <f t="shared" si="12"/>
        <v>0</v>
      </c>
      <c r="G293" s="46">
        <f t="shared" si="13"/>
        <v>0</v>
      </c>
    </row>
    <row r="294" spans="1:7" x14ac:dyDescent="0.25">
      <c r="A294" s="10" t="s">
        <v>575</v>
      </c>
      <c r="B294" s="34" t="s">
        <v>1682</v>
      </c>
      <c r="C294" s="97">
        <v>0</v>
      </c>
      <c r="D294" s="100">
        <v>0</v>
      </c>
      <c r="E294" s="10"/>
      <c r="F294" s="46">
        <f t="shared" si="12"/>
        <v>0</v>
      </c>
      <c r="G294" s="46">
        <f t="shared" si="13"/>
        <v>0</v>
      </c>
    </row>
    <row r="295" spans="1:7" x14ac:dyDescent="0.25">
      <c r="A295" s="10" t="s">
        <v>576</v>
      </c>
      <c r="B295" s="34" t="s">
        <v>1683</v>
      </c>
      <c r="C295" s="97">
        <v>0</v>
      </c>
      <c r="D295" s="100">
        <v>0</v>
      </c>
      <c r="E295" s="10"/>
      <c r="F295" s="46">
        <f t="shared" si="12"/>
        <v>0</v>
      </c>
      <c r="G295" s="46">
        <f t="shared" si="13"/>
        <v>0</v>
      </c>
    </row>
    <row r="296" spans="1:7" x14ac:dyDescent="0.25">
      <c r="A296" s="10" t="s">
        <v>577</v>
      </c>
      <c r="B296" s="34" t="s">
        <v>1684</v>
      </c>
      <c r="C296" s="97">
        <v>0</v>
      </c>
      <c r="D296" s="100">
        <v>0</v>
      </c>
      <c r="E296" s="10"/>
      <c r="F296" s="46">
        <f t="shared" si="12"/>
        <v>0</v>
      </c>
      <c r="G296" s="46">
        <f t="shared" si="13"/>
        <v>0</v>
      </c>
    </row>
    <row r="297" spans="1:7" x14ac:dyDescent="0.25">
      <c r="A297" s="10" t="s">
        <v>578</v>
      </c>
      <c r="B297" s="34" t="s">
        <v>1685</v>
      </c>
      <c r="C297" s="97">
        <v>0</v>
      </c>
      <c r="D297" s="100">
        <v>0</v>
      </c>
      <c r="E297" s="10"/>
      <c r="F297" s="46">
        <f t="shared" si="12"/>
        <v>0</v>
      </c>
      <c r="G297" s="46">
        <f t="shared" si="13"/>
        <v>0</v>
      </c>
    </row>
    <row r="298" spans="1:7" x14ac:dyDescent="0.25">
      <c r="A298" s="10" t="s">
        <v>579</v>
      </c>
      <c r="B298" s="34"/>
      <c r="C298" s="10"/>
      <c r="D298" s="10"/>
      <c r="E298" s="10"/>
      <c r="F298" s="31"/>
      <c r="G298" s="31"/>
    </row>
    <row r="299" spans="1:7" x14ac:dyDescent="0.25">
      <c r="A299" s="10" t="s">
        <v>580</v>
      </c>
      <c r="B299" s="34"/>
      <c r="C299" s="10"/>
      <c r="D299" s="10"/>
      <c r="E299" s="10"/>
      <c r="F299" s="31"/>
      <c r="G299" s="31"/>
    </row>
    <row r="300" spans="1:7" x14ac:dyDescent="0.25">
      <c r="A300" s="10" t="s">
        <v>581</v>
      </c>
      <c r="B300" s="34"/>
      <c r="C300" s="10"/>
      <c r="D300" s="10"/>
      <c r="E300" s="10"/>
      <c r="F300" s="31"/>
      <c r="G300" s="31"/>
    </row>
    <row r="301" spans="1:7" x14ac:dyDescent="0.25">
      <c r="A301" s="58"/>
      <c r="B301" s="58" t="s">
        <v>97</v>
      </c>
      <c r="C301" s="58"/>
      <c r="D301" s="58"/>
      <c r="E301" s="58"/>
      <c r="F301" s="58"/>
      <c r="G301" s="58"/>
    </row>
    <row r="302" spans="1:7" x14ac:dyDescent="0.25">
      <c r="A302" s="10" t="s">
        <v>515</v>
      </c>
      <c r="B302" s="10" t="s">
        <v>98</v>
      </c>
      <c r="C302" s="105">
        <v>1</v>
      </c>
      <c r="D302" s="10"/>
      <c r="E302" s="90"/>
      <c r="F302" s="90"/>
      <c r="G302" s="90"/>
    </row>
    <row r="303" spans="1:7" x14ac:dyDescent="0.25">
      <c r="A303" s="10" t="s">
        <v>516</v>
      </c>
      <c r="B303" s="10" t="s">
        <v>99</v>
      </c>
      <c r="C303" s="105">
        <v>0</v>
      </c>
      <c r="D303" s="10"/>
      <c r="E303" s="90"/>
      <c r="F303" s="90"/>
      <c r="G303" s="8"/>
    </row>
    <row r="304" spans="1:7" x14ac:dyDescent="0.25">
      <c r="A304" s="10" t="s">
        <v>517</v>
      </c>
      <c r="B304" s="10" t="s">
        <v>100</v>
      </c>
      <c r="C304" s="105">
        <v>0</v>
      </c>
      <c r="D304" s="10"/>
      <c r="E304" s="90"/>
      <c r="F304" s="90"/>
      <c r="G304" s="8"/>
    </row>
    <row r="305" spans="1:7" x14ac:dyDescent="0.25">
      <c r="A305" s="10" t="s">
        <v>518</v>
      </c>
      <c r="B305" s="10" t="s">
        <v>1686</v>
      </c>
      <c r="C305" s="105">
        <v>0</v>
      </c>
      <c r="D305" s="10"/>
      <c r="E305" s="90"/>
      <c r="F305" s="90"/>
      <c r="G305" s="8"/>
    </row>
    <row r="306" spans="1:7" x14ac:dyDescent="0.25">
      <c r="A306" s="10" t="s">
        <v>519</v>
      </c>
      <c r="B306" s="37" t="s">
        <v>282</v>
      </c>
      <c r="C306" s="105">
        <v>0</v>
      </c>
      <c r="D306" s="40"/>
      <c r="E306" s="40"/>
      <c r="F306" s="17"/>
      <c r="G306" s="17"/>
    </row>
    <row r="307" spans="1:7" x14ac:dyDescent="0.25">
      <c r="A307" s="10" t="s">
        <v>1345</v>
      </c>
      <c r="B307" s="10" t="s">
        <v>12</v>
      </c>
      <c r="C307" s="105">
        <v>0</v>
      </c>
      <c r="D307" s="10"/>
      <c r="E307" s="90"/>
      <c r="F307" s="90"/>
      <c r="G307" s="8"/>
    </row>
    <row r="308" spans="1:7" x14ac:dyDescent="0.25">
      <c r="A308" s="10" t="s">
        <v>582</v>
      </c>
      <c r="B308" s="34" t="s">
        <v>101</v>
      </c>
      <c r="C308" s="106"/>
      <c r="D308" s="10"/>
      <c r="E308" s="90"/>
      <c r="F308" s="90"/>
      <c r="G308" s="8"/>
    </row>
    <row r="309" spans="1:7" x14ac:dyDescent="0.25">
      <c r="A309" s="10" t="s">
        <v>583</v>
      </c>
      <c r="B309" s="34" t="s">
        <v>102</v>
      </c>
      <c r="C309" s="105"/>
      <c r="D309" s="10"/>
      <c r="E309" s="90"/>
      <c r="F309" s="90"/>
      <c r="G309" s="8"/>
    </row>
    <row r="310" spans="1:7" x14ac:dyDescent="0.25">
      <c r="A310" s="10" t="s">
        <v>584</v>
      </c>
      <c r="B310" s="34" t="s">
        <v>103</v>
      </c>
      <c r="C310" s="105"/>
      <c r="D310" s="10"/>
      <c r="E310" s="90"/>
      <c r="F310" s="90"/>
      <c r="G310" s="8"/>
    </row>
    <row r="311" spans="1:7" x14ac:dyDescent="0.25">
      <c r="A311" s="10" t="s">
        <v>585</v>
      </c>
      <c r="B311" s="34" t="s">
        <v>104</v>
      </c>
      <c r="C311" s="105"/>
      <c r="D311" s="10"/>
      <c r="E311" s="90"/>
      <c r="F311" s="90"/>
      <c r="G311" s="8"/>
    </row>
    <row r="312" spans="1:7" x14ac:dyDescent="0.25">
      <c r="A312" s="10" t="s">
        <v>586</v>
      </c>
      <c r="B312" s="99" t="s">
        <v>14</v>
      </c>
      <c r="C312" s="105"/>
      <c r="D312" s="10"/>
      <c r="E312" s="90"/>
      <c r="F312" s="90"/>
      <c r="G312" s="8"/>
    </row>
    <row r="313" spans="1:7" x14ac:dyDescent="0.25">
      <c r="A313" s="10" t="s">
        <v>587</v>
      </c>
      <c r="B313" s="99" t="s">
        <v>14</v>
      </c>
      <c r="C313" s="105"/>
      <c r="D313" s="10"/>
      <c r="E313" s="90"/>
      <c r="F313" s="90"/>
      <c r="G313" s="8"/>
    </row>
    <row r="314" spans="1:7" x14ac:dyDescent="0.25">
      <c r="A314" s="10" t="s">
        <v>588</v>
      </c>
      <c r="B314" s="99" t="s">
        <v>14</v>
      </c>
      <c r="C314" s="105"/>
      <c r="D314" s="10"/>
      <c r="E314" s="90"/>
      <c r="F314" s="90"/>
      <c r="G314" s="8"/>
    </row>
    <row r="315" spans="1:7" x14ac:dyDescent="0.25">
      <c r="A315" s="10" t="s">
        <v>589</v>
      </c>
      <c r="B315" s="99" t="s">
        <v>14</v>
      </c>
      <c r="C315" s="105"/>
      <c r="D315" s="10"/>
      <c r="E315" s="90"/>
      <c r="F315" s="90"/>
      <c r="G315" s="8"/>
    </row>
    <row r="316" spans="1:7" x14ac:dyDescent="0.25">
      <c r="A316" s="10" t="s">
        <v>590</v>
      </c>
      <c r="B316" s="99" t="s">
        <v>14</v>
      </c>
      <c r="C316" s="105"/>
      <c r="D316" s="10"/>
      <c r="E316" s="90"/>
      <c r="F316" s="90"/>
      <c r="G316" s="8"/>
    </row>
    <row r="317" spans="1:7" x14ac:dyDescent="0.25">
      <c r="A317" s="10" t="s">
        <v>591</v>
      </c>
      <c r="B317" s="99" t="s">
        <v>14</v>
      </c>
      <c r="C317" s="105"/>
      <c r="D317" s="10"/>
      <c r="E317" s="90"/>
      <c r="F317" s="90"/>
      <c r="G317" s="8"/>
    </row>
    <row r="318" spans="1:7" x14ac:dyDescent="0.25">
      <c r="A318" s="58"/>
      <c r="B318" s="58"/>
      <c r="C318" s="58"/>
      <c r="D318" s="58"/>
      <c r="E318" s="58"/>
      <c r="F318" s="58"/>
      <c r="G318" s="58"/>
    </row>
    <row r="319" spans="1:7" x14ac:dyDescent="0.25">
      <c r="A319" s="10" t="s">
        <v>520</v>
      </c>
      <c r="B319" s="10" t="s">
        <v>283</v>
      </c>
      <c r="C319" s="105">
        <v>0.62534728482756463</v>
      </c>
      <c r="D319" s="10"/>
      <c r="E319" s="8"/>
      <c r="F319" s="8"/>
      <c r="G319" s="8"/>
    </row>
    <row r="320" spans="1:7" x14ac:dyDescent="0.25">
      <c r="A320" s="10" t="s">
        <v>521</v>
      </c>
      <c r="B320" s="10" t="s">
        <v>12</v>
      </c>
      <c r="C320" s="105">
        <v>0</v>
      </c>
      <c r="D320" s="10"/>
      <c r="E320" s="8"/>
      <c r="F320" s="8"/>
      <c r="G320" s="8"/>
    </row>
    <row r="321" spans="1:7" x14ac:dyDescent="0.25">
      <c r="A321" s="10" t="s">
        <v>522</v>
      </c>
      <c r="B321" s="10" t="s">
        <v>106</v>
      </c>
      <c r="C321" s="105">
        <v>0.37465271517243542</v>
      </c>
      <c r="D321" s="10"/>
      <c r="E321" s="8"/>
      <c r="F321" s="8"/>
      <c r="G321" s="8"/>
    </row>
    <row r="322" spans="1:7" x14ac:dyDescent="0.25">
      <c r="A322" s="10" t="s">
        <v>523</v>
      </c>
      <c r="B322" s="10"/>
      <c r="C322" s="89"/>
      <c r="D322" s="10"/>
      <c r="E322" s="8"/>
      <c r="F322" s="8"/>
      <c r="G322" s="8"/>
    </row>
    <row r="323" spans="1:7" x14ac:dyDescent="0.25">
      <c r="A323" s="10" t="s">
        <v>524</v>
      </c>
      <c r="B323" s="10"/>
      <c r="C323" s="89"/>
      <c r="D323" s="10"/>
      <c r="E323" s="8"/>
      <c r="F323" s="8"/>
      <c r="G323" s="8"/>
    </row>
    <row r="324" spans="1:7" x14ac:dyDescent="0.25">
      <c r="A324" s="10" t="s">
        <v>525</v>
      </c>
      <c r="B324" s="10"/>
      <c r="C324" s="89"/>
      <c r="D324" s="10"/>
      <c r="E324" s="8"/>
      <c r="F324" s="8"/>
      <c r="G324" s="8"/>
    </row>
    <row r="325" spans="1:7" x14ac:dyDescent="0.25">
      <c r="A325" s="58"/>
      <c r="B325" s="58"/>
      <c r="C325" s="58"/>
      <c r="D325" s="58"/>
      <c r="E325" s="58"/>
      <c r="F325" s="58" t="s">
        <v>35</v>
      </c>
      <c r="G325" s="58" t="s">
        <v>302</v>
      </c>
    </row>
    <row r="326" spans="1:7" x14ac:dyDescent="0.25">
      <c r="A326" s="10" t="s">
        <v>526</v>
      </c>
      <c r="B326" s="104" t="s">
        <v>1687</v>
      </c>
      <c r="C326" s="97">
        <v>0</v>
      </c>
      <c r="D326" s="100">
        <v>0</v>
      </c>
      <c r="E326" s="15"/>
      <c r="F326" s="89">
        <f t="shared" ref="F326:F343" si="14">IF($C$344=0,"",IF(C326="[for completion]","",C326/$C$344))</f>
        <v>0</v>
      </c>
      <c r="G326" s="89">
        <f t="shared" ref="G326:G343" si="15">IF($D$344=0,"",IF(D326="[for completion]","",D326/$D$344))</f>
        <v>0</v>
      </c>
    </row>
    <row r="327" spans="1:7" x14ac:dyDescent="0.25">
      <c r="A327" s="10" t="s">
        <v>527</v>
      </c>
      <c r="B327" s="104" t="s">
        <v>1688</v>
      </c>
      <c r="C327" s="97">
        <v>0</v>
      </c>
      <c r="D327" s="100">
        <v>0</v>
      </c>
      <c r="E327" s="15"/>
      <c r="F327" s="89">
        <f t="shared" si="14"/>
        <v>0</v>
      </c>
      <c r="G327" s="89">
        <f t="shared" si="15"/>
        <v>0</v>
      </c>
    </row>
    <row r="328" spans="1:7" x14ac:dyDescent="0.25">
      <c r="A328" s="10" t="s">
        <v>528</v>
      </c>
      <c r="B328" s="104" t="s">
        <v>1689</v>
      </c>
      <c r="C328" s="97">
        <v>0.77024976999999994</v>
      </c>
      <c r="D328" s="100">
        <v>1</v>
      </c>
      <c r="E328" s="15"/>
      <c r="F328" s="89">
        <f t="shared" si="14"/>
        <v>6.0981439154932718E-3</v>
      </c>
      <c r="G328" s="89">
        <f t="shared" si="15"/>
        <v>2.5510204081632651E-3</v>
      </c>
    </row>
    <row r="329" spans="1:7" x14ac:dyDescent="0.25">
      <c r="A329" s="10" t="s">
        <v>529</v>
      </c>
      <c r="B329" s="104" t="s">
        <v>1690</v>
      </c>
      <c r="C329" s="97">
        <v>2.7135348000000001</v>
      </c>
      <c r="D329" s="100">
        <v>7</v>
      </c>
      <c r="E329" s="15"/>
      <c r="F329" s="89">
        <f t="shared" si="14"/>
        <v>2.1483324467723313E-2</v>
      </c>
      <c r="G329" s="89">
        <f t="shared" si="15"/>
        <v>1.7857142857142856E-2</v>
      </c>
    </row>
    <row r="330" spans="1:7" x14ac:dyDescent="0.25">
      <c r="A330" s="10" t="s">
        <v>530</v>
      </c>
      <c r="B330" s="104" t="s">
        <v>1691</v>
      </c>
      <c r="C330" s="97">
        <v>1.56294234</v>
      </c>
      <c r="D330" s="100">
        <v>5</v>
      </c>
      <c r="E330" s="15"/>
      <c r="F330" s="89">
        <f t="shared" si="14"/>
        <v>1.2373969707174099E-2</v>
      </c>
      <c r="G330" s="89">
        <f t="shared" si="15"/>
        <v>1.2755102040816327E-2</v>
      </c>
    </row>
    <row r="331" spans="1:7" x14ac:dyDescent="0.25">
      <c r="A331" s="10" t="s">
        <v>531</v>
      </c>
      <c r="B331" s="104" t="s">
        <v>1692</v>
      </c>
      <c r="C331" s="97">
        <v>5.5863543900000003</v>
      </c>
      <c r="D331" s="100">
        <v>18</v>
      </c>
      <c r="E331" s="15"/>
      <c r="F331" s="89">
        <f t="shared" si="14"/>
        <v>4.4227722434980576E-2</v>
      </c>
      <c r="G331" s="89">
        <f t="shared" si="15"/>
        <v>4.5918367346938778E-2</v>
      </c>
    </row>
    <row r="332" spans="1:7" x14ac:dyDescent="0.25">
      <c r="A332" s="10" t="s">
        <v>532</v>
      </c>
      <c r="B332" s="104" t="s">
        <v>1693</v>
      </c>
      <c r="C332" s="97">
        <v>115.67580558</v>
      </c>
      <c r="D332" s="100">
        <v>361</v>
      </c>
      <c r="E332" s="15"/>
      <c r="F332" s="89">
        <f t="shared" si="14"/>
        <v>0.91581683947462877</v>
      </c>
      <c r="G332" s="89">
        <f t="shared" si="15"/>
        <v>0.92091836734693877</v>
      </c>
    </row>
    <row r="333" spans="1:7" x14ac:dyDescent="0.25">
      <c r="A333" s="10" t="s">
        <v>533</v>
      </c>
      <c r="B333" s="104" t="s">
        <v>1694</v>
      </c>
      <c r="C333" s="97">
        <v>0</v>
      </c>
      <c r="D333" s="100">
        <v>0</v>
      </c>
      <c r="E333" s="15"/>
      <c r="F333" s="89">
        <f t="shared" si="14"/>
        <v>0</v>
      </c>
      <c r="G333" s="89">
        <f t="shared" si="15"/>
        <v>0</v>
      </c>
    </row>
    <row r="334" spans="1:7" x14ac:dyDescent="0.25">
      <c r="A334" s="10" t="s">
        <v>534</v>
      </c>
      <c r="B334" s="104" t="s">
        <v>1695</v>
      </c>
      <c r="C334" s="97">
        <v>0</v>
      </c>
      <c r="D334" s="100">
        <v>0</v>
      </c>
      <c r="E334" s="15"/>
      <c r="F334" s="89">
        <f t="shared" si="14"/>
        <v>0</v>
      </c>
      <c r="G334" s="89">
        <f t="shared" si="15"/>
        <v>0</v>
      </c>
    </row>
    <row r="335" spans="1:7" x14ac:dyDescent="0.25">
      <c r="A335" s="10" t="s">
        <v>535</v>
      </c>
      <c r="B335" s="104" t="s">
        <v>1696</v>
      </c>
      <c r="C335" s="97">
        <v>0</v>
      </c>
      <c r="D335" s="100">
        <v>0</v>
      </c>
      <c r="E335" s="15"/>
      <c r="F335" s="89">
        <f t="shared" si="14"/>
        <v>0</v>
      </c>
      <c r="G335" s="89">
        <f t="shared" si="15"/>
        <v>0</v>
      </c>
    </row>
    <row r="336" spans="1:7" x14ac:dyDescent="0.25">
      <c r="A336" s="10" t="s">
        <v>593</v>
      </c>
      <c r="B336" s="104" t="s">
        <v>1697</v>
      </c>
      <c r="C336" s="97">
        <v>0</v>
      </c>
      <c r="D336" s="100">
        <v>0</v>
      </c>
      <c r="E336" s="15"/>
      <c r="F336" s="89">
        <f t="shared" si="14"/>
        <v>0</v>
      </c>
      <c r="G336" s="89">
        <f t="shared" si="15"/>
        <v>0</v>
      </c>
    </row>
    <row r="337" spans="1:7" x14ac:dyDescent="0.25">
      <c r="A337" s="10" t="s">
        <v>594</v>
      </c>
      <c r="B337" s="104" t="s">
        <v>1698</v>
      </c>
      <c r="C337" s="97">
        <v>0</v>
      </c>
      <c r="D337" s="100">
        <v>0</v>
      </c>
      <c r="E337" s="15"/>
      <c r="F337" s="89">
        <f t="shared" si="14"/>
        <v>0</v>
      </c>
      <c r="G337" s="89">
        <f t="shared" si="15"/>
        <v>0</v>
      </c>
    </row>
    <row r="338" spans="1:7" x14ac:dyDescent="0.25">
      <c r="A338" s="10" t="s">
        <v>595</v>
      </c>
      <c r="B338" s="104" t="s">
        <v>1699</v>
      </c>
      <c r="C338" s="97">
        <v>0</v>
      </c>
      <c r="D338" s="100">
        <v>0</v>
      </c>
      <c r="E338" s="15"/>
      <c r="F338" s="89">
        <f t="shared" si="14"/>
        <v>0</v>
      </c>
      <c r="G338" s="89">
        <f t="shared" si="15"/>
        <v>0</v>
      </c>
    </row>
    <row r="339" spans="1:7" x14ac:dyDescent="0.25">
      <c r="A339" s="10" t="s">
        <v>596</v>
      </c>
      <c r="B339" s="104" t="s">
        <v>12</v>
      </c>
      <c r="C339" s="97">
        <v>0</v>
      </c>
      <c r="D339" s="100">
        <v>0</v>
      </c>
      <c r="E339" s="15"/>
      <c r="F339" s="89">
        <f t="shared" si="14"/>
        <v>0</v>
      </c>
      <c r="G339" s="89">
        <f t="shared" si="15"/>
        <v>0</v>
      </c>
    </row>
    <row r="340" spans="1:7" x14ac:dyDescent="0.25">
      <c r="A340" s="10" t="s">
        <v>597</v>
      </c>
      <c r="B340" s="104"/>
      <c r="C340" s="97"/>
      <c r="D340" s="100"/>
      <c r="E340" s="15"/>
      <c r="F340" s="89">
        <f t="shared" si="14"/>
        <v>0</v>
      </c>
      <c r="G340" s="89">
        <f t="shared" si="15"/>
        <v>0</v>
      </c>
    </row>
    <row r="341" spans="1:7" x14ac:dyDescent="0.25">
      <c r="A341" s="10" t="s">
        <v>598</v>
      </c>
      <c r="B341" s="104"/>
      <c r="C341" s="97"/>
      <c r="D341" s="100"/>
      <c r="E341" s="15"/>
      <c r="F341" s="89">
        <f t="shared" si="14"/>
        <v>0</v>
      </c>
      <c r="G341" s="89">
        <f t="shared" si="15"/>
        <v>0</v>
      </c>
    </row>
    <row r="342" spans="1:7" x14ac:dyDescent="0.25">
      <c r="A342" s="10" t="s">
        <v>599</v>
      </c>
      <c r="B342" s="104"/>
      <c r="C342" s="97"/>
      <c r="D342" s="100"/>
      <c r="E342" s="15"/>
      <c r="F342" s="89">
        <f t="shared" si="14"/>
        <v>0</v>
      </c>
      <c r="G342" s="89">
        <f t="shared" si="15"/>
        <v>0</v>
      </c>
    </row>
    <row r="343" spans="1:7" x14ac:dyDescent="0.25">
      <c r="A343" s="10" t="s">
        <v>600</v>
      </c>
      <c r="B343" s="104" t="s">
        <v>656</v>
      </c>
      <c r="C343" s="97" t="s">
        <v>9</v>
      </c>
      <c r="D343" s="100" t="s">
        <v>9</v>
      </c>
      <c r="E343" s="15"/>
      <c r="F343" s="89" t="str">
        <f t="shared" si="14"/>
        <v/>
      </c>
      <c r="G343" s="89" t="str">
        <f t="shared" si="15"/>
        <v/>
      </c>
    </row>
    <row r="344" spans="1:7" x14ac:dyDescent="0.25">
      <c r="A344" s="10" t="s">
        <v>601</v>
      </c>
      <c r="B344" s="37" t="s">
        <v>13</v>
      </c>
      <c r="C344" s="47">
        <f>SUM(C326:C343)</f>
        <v>126.30888688</v>
      </c>
      <c r="D344" s="49">
        <f>SUM(D326:D343)</f>
        <v>392</v>
      </c>
      <c r="E344" s="15"/>
      <c r="F344" s="89">
        <f>SUM(F326:F343)</f>
        <v>1</v>
      </c>
      <c r="G344" s="89">
        <f>SUM(G326:G343)</f>
        <v>1</v>
      </c>
    </row>
    <row r="345" spans="1:7" x14ac:dyDescent="0.25">
      <c r="A345" s="10" t="s">
        <v>536</v>
      </c>
      <c r="B345" s="37"/>
      <c r="C345" s="10"/>
      <c r="D345" s="10"/>
      <c r="E345" s="15"/>
      <c r="F345" s="15"/>
      <c r="G345" s="15"/>
    </row>
    <row r="346" spans="1:7" x14ac:dyDescent="0.25">
      <c r="A346" s="10" t="s">
        <v>537</v>
      </c>
      <c r="B346" s="37"/>
      <c r="C346" s="10"/>
      <c r="D346" s="10"/>
      <c r="E346" s="15"/>
      <c r="F346" s="15"/>
      <c r="G346" s="15"/>
    </row>
    <row r="347" spans="1:7" x14ac:dyDescent="0.25">
      <c r="A347" s="10" t="s">
        <v>538</v>
      </c>
      <c r="B347" s="37"/>
      <c r="C347" s="10"/>
      <c r="D347" s="10"/>
      <c r="E347" s="15"/>
      <c r="F347" s="15"/>
      <c r="G347" s="15"/>
    </row>
    <row r="348" spans="1:7" x14ac:dyDescent="0.25">
      <c r="A348" s="58"/>
      <c r="B348" s="58"/>
      <c r="C348" s="58"/>
      <c r="D348" s="58"/>
      <c r="E348" s="58"/>
      <c r="F348" s="58" t="s">
        <v>35</v>
      </c>
      <c r="G348" s="58" t="s">
        <v>302</v>
      </c>
    </row>
    <row r="349" spans="1:7" x14ac:dyDescent="0.25">
      <c r="A349" s="10" t="s">
        <v>539</v>
      </c>
      <c r="B349" s="104" t="s">
        <v>144</v>
      </c>
      <c r="C349" s="97">
        <v>126.30888688</v>
      </c>
      <c r="D349" s="101">
        <v>392</v>
      </c>
      <c r="E349" s="15"/>
      <c r="F349" s="89">
        <f t="shared" ref="F349:F366" si="16">IF($C$367=0,"",IF(C349="[for completion]","",C349/$C$367))</f>
        <v>1</v>
      </c>
      <c r="G349" s="89">
        <f t="shared" ref="G349:G366" si="17">IF($D$367=0,"",IF(D349="[for completion]","",D349/$D$367))</f>
        <v>1</v>
      </c>
    </row>
    <row r="350" spans="1:7" x14ac:dyDescent="0.25">
      <c r="A350" s="10" t="s">
        <v>540</v>
      </c>
      <c r="B350" s="104"/>
      <c r="C350" s="101"/>
      <c r="D350" s="101"/>
      <c r="E350" s="15"/>
      <c r="F350" s="89">
        <f t="shared" si="16"/>
        <v>0</v>
      </c>
      <c r="G350" s="89">
        <f t="shared" si="17"/>
        <v>0</v>
      </c>
    </row>
    <row r="351" spans="1:7" x14ac:dyDescent="0.25">
      <c r="A351" s="10" t="s">
        <v>541</v>
      </c>
      <c r="B351" s="104"/>
      <c r="C351" s="101"/>
      <c r="D351" s="101"/>
      <c r="E351" s="15"/>
      <c r="F351" s="89">
        <f t="shared" si="16"/>
        <v>0</v>
      </c>
      <c r="G351" s="89">
        <f t="shared" si="17"/>
        <v>0</v>
      </c>
    </row>
    <row r="352" spans="1:7" x14ac:dyDescent="0.25">
      <c r="A352" s="10" t="s">
        <v>542</v>
      </c>
      <c r="B352" s="104"/>
      <c r="C352" s="101"/>
      <c r="D352" s="101"/>
      <c r="E352" s="15"/>
      <c r="F352" s="89">
        <f t="shared" si="16"/>
        <v>0</v>
      </c>
      <c r="G352" s="89">
        <f t="shared" si="17"/>
        <v>0</v>
      </c>
    </row>
    <row r="353" spans="1:7" x14ac:dyDescent="0.25">
      <c r="A353" s="10" t="s">
        <v>543</v>
      </c>
      <c r="B353" s="104"/>
      <c r="C353" s="101"/>
      <c r="D353" s="101"/>
      <c r="E353" s="15"/>
      <c r="F353" s="89">
        <f t="shared" si="16"/>
        <v>0</v>
      </c>
      <c r="G353" s="89">
        <f t="shared" si="17"/>
        <v>0</v>
      </c>
    </row>
    <row r="354" spans="1:7" x14ac:dyDescent="0.25">
      <c r="A354" s="10" t="s">
        <v>602</v>
      </c>
      <c r="B354" s="104"/>
      <c r="C354" s="101"/>
      <c r="D354" s="101"/>
      <c r="E354" s="15"/>
      <c r="F354" s="89">
        <f t="shared" si="16"/>
        <v>0</v>
      </c>
      <c r="G354" s="89">
        <f t="shared" si="17"/>
        <v>0</v>
      </c>
    </row>
    <row r="355" spans="1:7" x14ac:dyDescent="0.25">
      <c r="A355" s="10" t="s">
        <v>603</v>
      </c>
      <c r="B355" s="104"/>
      <c r="C355" s="101"/>
      <c r="D355" s="101"/>
      <c r="E355" s="15"/>
      <c r="F355" s="89">
        <f t="shared" si="16"/>
        <v>0</v>
      </c>
      <c r="G355" s="89">
        <f t="shared" si="17"/>
        <v>0</v>
      </c>
    </row>
    <row r="356" spans="1:7" x14ac:dyDescent="0.25">
      <c r="A356" s="10" t="s">
        <v>604</v>
      </c>
      <c r="B356" s="104"/>
      <c r="C356" s="101"/>
      <c r="D356" s="101"/>
      <c r="E356" s="15"/>
      <c r="F356" s="89">
        <f t="shared" si="16"/>
        <v>0</v>
      </c>
      <c r="G356" s="89">
        <f t="shared" si="17"/>
        <v>0</v>
      </c>
    </row>
    <row r="357" spans="1:7" x14ac:dyDescent="0.25">
      <c r="A357" s="10" t="s">
        <v>605</v>
      </c>
      <c r="B357" s="104"/>
      <c r="C357" s="101"/>
      <c r="D357" s="101"/>
      <c r="E357" s="15"/>
      <c r="F357" s="89">
        <f t="shared" si="16"/>
        <v>0</v>
      </c>
      <c r="G357" s="89">
        <f t="shared" si="17"/>
        <v>0</v>
      </c>
    </row>
    <row r="358" spans="1:7" x14ac:dyDescent="0.25">
      <c r="A358" s="10" t="s">
        <v>606</v>
      </c>
      <c r="B358" s="104"/>
      <c r="C358" s="101"/>
      <c r="D358" s="101"/>
      <c r="E358" s="15"/>
      <c r="F358" s="89">
        <f t="shared" si="16"/>
        <v>0</v>
      </c>
      <c r="G358" s="89">
        <f t="shared" si="17"/>
        <v>0</v>
      </c>
    </row>
    <row r="359" spans="1:7" x14ac:dyDescent="0.25">
      <c r="A359" s="10" t="s">
        <v>1158</v>
      </c>
      <c r="B359" s="104"/>
      <c r="C359" s="101"/>
      <c r="D359" s="101"/>
      <c r="E359" s="15"/>
      <c r="F359" s="89">
        <f t="shared" si="16"/>
        <v>0</v>
      </c>
      <c r="G359" s="89">
        <f t="shared" si="17"/>
        <v>0</v>
      </c>
    </row>
    <row r="360" spans="1:7" x14ac:dyDescent="0.25">
      <c r="A360" s="10" t="s">
        <v>1159</v>
      </c>
      <c r="B360" s="104"/>
      <c r="C360" s="101"/>
      <c r="D360" s="101"/>
      <c r="E360" s="15"/>
      <c r="F360" s="89">
        <f t="shared" si="16"/>
        <v>0</v>
      </c>
      <c r="G360" s="89">
        <f t="shared" si="17"/>
        <v>0</v>
      </c>
    </row>
    <row r="361" spans="1:7" x14ac:dyDescent="0.25">
      <c r="A361" s="10" t="s">
        <v>1160</v>
      </c>
      <c r="B361" s="104"/>
      <c r="C361" s="101"/>
      <c r="D361" s="101"/>
      <c r="E361" s="15"/>
      <c r="F361" s="89">
        <f t="shared" si="16"/>
        <v>0</v>
      </c>
      <c r="G361" s="89">
        <f t="shared" si="17"/>
        <v>0</v>
      </c>
    </row>
    <row r="362" spans="1:7" x14ac:dyDescent="0.25">
      <c r="A362" s="10" t="s">
        <v>1161</v>
      </c>
      <c r="B362" s="104"/>
      <c r="C362" s="101"/>
      <c r="D362" s="101"/>
      <c r="E362" s="15"/>
      <c r="F362" s="89">
        <f t="shared" si="16"/>
        <v>0</v>
      </c>
      <c r="G362" s="89">
        <f t="shared" si="17"/>
        <v>0</v>
      </c>
    </row>
    <row r="363" spans="1:7" x14ac:dyDescent="0.25">
      <c r="A363" s="10" t="s">
        <v>1162</v>
      </c>
      <c r="B363" s="104"/>
      <c r="C363" s="101"/>
      <c r="D363" s="101"/>
      <c r="E363" s="15"/>
      <c r="F363" s="89">
        <f t="shared" si="16"/>
        <v>0</v>
      </c>
      <c r="G363" s="89">
        <f t="shared" si="17"/>
        <v>0</v>
      </c>
    </row>
    <row r="364" spans="1:7" x14ac:dyDescent="0.25">
      <c r="A364" s="10" t="s">
        <v>1163</v>
      </c>
      <c r="B364" s="104"/>
      <c r="C364" s="101"/>
      <c r="D364" s="101"/>
      <c r="E364" s="15"/>
      <c r="F364" s="89">
        <f t="shared" si="16"/>
        <v>0</v>
      </c>
      <c r="G364" s="89">
        <f t="shared" si="17"/>
        <v>0</v>
      </c>
    </row>
    <row r="365" spans="1:7" x14ac:dyDescent="0.25">
      <c r="A365" s="10" t="s">
        <v>1164</v>
      </c>
      <c r="B365" s="104"/>
      <c r="C365" s="101"/>
      <c r="D365" s="101"/>
      <c r="E365" s="15"/>
      <c r="F365" s="89">
        <f t="shared" si="16"/>
        <v>0</v>
      </c>
      <c r="G365" s="89">
        <f t="shared" si="17"/>
        <v>0</v>
      </c>
    </row>
    <row r="366" spans="1:7" x14ac:dyDescent="0.25">
      <c r="A366" s="10" t="s">
        <v>1165</v>
      </c>
      <c r="B366" s="104" t="s">
        <v>656</v>
      </c>
      <c r="C366" s="101" t="s">
        <v>9</v>
      </c>
      <c r="D366" s="101" t="s">
        <v>9</v>
      </c>
      <c r="E366" s="15"/>
      <c r="F366" s="89" t="str">
        <f t="shared" si="16"/>
        <v/>
      </c>
      <c r="G366" s="89" t="str">
        <f t="shared" si="17"/>
        <v/>
      </c>
    </row>
    <row r="367" spans="1:7" x14ac:dyDescent="0.25">
      <c r="A367" s="10" t="s">
        <v>1166</v>
      </c>
      <c r="B367" s="37" t="s">
        <v>13</v>
      </c>
      <c r="C367" s="47">
        <f>SUM(C349:C366)</f>
        <v>126.30888688</v>
      </c>
      <c r="D367" s="49">
        <f>SUM(D349:D366)</f>
        <v>392</v>
      </c>
      <c r="E367" s="15"/>
      <c r="F367" s="89">
        <f>SUM(F349:F366)</f>
        <v>1</v>
      </c>
      <c r="G367" s="89">
        <f>SUM(G349:G366)</f>
        <v>1</v>
      </c>
    </row>
    <row r="368" spans="1:7" x14ac:dyDescent="0.25">
      <c r="A368" s="10" t="s">
        <v>544</v>
      </c>
      <c r="B368" s="37"/>
      <c r="C368" s="10"/>
      <c r="D368" s="10"/>
      <c r="E368" s="15"/>
      <c r="F368" s="15"/>
      <c r="G368" s="15"/>
    </row>
    <row r="369" spans="1:7" x14ac:dyDescent="0.25">
      <c r="A369" s="10" t="s">
        <v>545</v>
      </c>
      <c r="B369" s="37"/>
      <c r="C369" s="10"/>
      <c r="D369" s="10"/>
      <c r="E369" s="15"/>
      <c r="F369" s="15"/>
      <c r="G369" s="15"/>
    </row>
    <row r="370" spans="1:7" x14ac:dyDescent="0.25">
      <c r="A370" s="58"/>
      <c r="B370" s="58"/>
      <c r="C370" s="58"/>
      <c r="D370" s="58"/>
      <c r="E370" s="58"/>
      <c r="F370" s="58" t="s">
        <v>35</v>
      </c>
      <c r="G370" s="58" t="s">
        <v>302</v>
      </c>
    </row>
    <row r="371" spans="1:7" x14ac:dyDescent="0.25">
      <c r="A371" s="10" t="s">
        <v>546</v>
      </c>
      <c r="B371" s="37" t="s">
        <v>1700</v>
      </c>
      <c r="C371" s="97">
        <v>5.9118577800000001</v>
      </c>
      <c r="D371" s="101">
        <v>14</v>
      </c>
      <c r="E371" s="15"/>
      <c r="F371" s="89">
        <f t="shared" ref="F371:F383" si="18">IF($C$384=0,"",IF(C371="[for completion]","",C371/$C$384))</f>
        <v>4.6804765096351231E-2</v>
      </c>
      <c r="G371" s="89">
        <f t="shared" ref="G371:G383" si="19">IF($D$384=0,"",IF(D371="[for completion]","",D371/$D$384))</f>
        <v>3.5714285714285712E-2</v>
      </c>
    </row>
    <row r="372" spans="1:7" x14ac:dyDescent="0.25">
      <c r="A372" s="10" t="s">
        <v>547</v>
      </c>
      <c r="B372" s="37" t="s">
        <v>289</v>
      </c>
      <c r="C372" s="97">
        <v>2.5655555099999998</v>
      </c>
      <c r="D372" s="101">
        <v>7</v>
      </c>
      <c r="E372" s="15"/>
      <c r="F372" s="89">
        <f t="shared" si="18"/>
        <v>2.0311757734334329E-2</v>
      </c>
      <c r="G372" s="89">
        <f t="shared" si="19"/>
        <v>1.7857142857142856E-2</v>
      </c>
    </row>
    <row r="373" spans="1:7" x14ac:dyDescent="0.25">
      <c r="A373" s="10" t="s">
        <v>548</v>
      </c>
      <c r="B373" s="37" t="s">
        <v>1255</v>
      </c>
      <c r="C373" s="97">
        <v>1.2677909700000001</v>
      </c>
      <c r="D373" s="101">
        <v>4</v>
      </c>
      <c r="E373" s="15"/>
      <c r="F373" s="89">
        <f t="shared" si="18"/>
        <v>1.003722700212272E-2</v>
      </c>
      <c r="G373" s="89">
        <f t="shared" si="19"/>
        <v>1.020408163265306E-2</v>
      </c>
    </row>
    <row r="374" spans="1:7" x14ac:dyDescent="0.25">
      <c r="A374" s="10" t="s">
        <v>607</v>
      </c>
      <c r="B374" s="37" t="s">
        <v>290</v>
      </c>
      <c r="C374" s="97">
        <v>2.79602941</v>
      </c>
      <c r="D374" s="101">
        <v>10</v>
      </c>
      <c r="E374" s="15"/>
      <c r="F374" s="89">
        <f t="shared" si="18"/>
        <v>2.2136442486872465E-2</v>
      </c>
      <c r="G374" s="89">
        <f t="shared" si="19"/>
        <v>2.5510204081632654E-2</v>
      </c>
    </row>
    <row r="375" spans="1:7" x14ac:dyDescent="0.25">
      <c r="A375" s="10" t="s">
        <v>608</v>
      </c>
      <c r="B375" s="37" t="s">
        <v>291</v>
      </c>
      <c r="C375" s="97">
        <v>6.06702867</v>
      </c>
      <c r="D375" s="101">
        <v>21</v>
      </c>
      <c r="E375" s="15"/>
      <c r="F375" s="89">
        <f t="shared" si="18"/>
        <v>4.8033268441071704E-2</v>
      </c>
      <c r="G375" s="89">
        <f t="shared" si="19"/>
        <v>5.3571428571428568E-2</v>
      </c>
    </row>
    <row r="376" spans="1:7" x14ac:dyDescent="0.25">
      <c r="A376" s="10" t="s">
        <v>609</v>
      </c>
      <c r="B376" s="37" t="s">
        <v>292</v>
      </c>
      <c r="C376" s="97">
        <v>9.9508843299999992</v>
      </c>
      <c r="D376" s="101">
        <v>34</v>
      </c>
      <c r="E376" s="15"/>
      <c r="F376" s="89">
        <f t="shared" si="18"/>
        <v>7.8782139371189733E-2</v>
      </c>
      <c r="G376" s="89">
        <f t="shared" si="19"/>
        <v>8.673469387755102E-2</v>
      </c>
    </row>
    <row r="377" spans="1:7" x14ac:dyDescent="0.25">
      <c r="A377" s="10" t="s">
        <v>663</v>
      </c>
      <c r="B377" s="37" t="s">
        <v>293</v>
      </c>
      <c r="C377" s="97">
        <v>18.76924095</v>
      </c>
      <c r="D377" s="101">
        <v>62</v>
      </c>
      <c r="E377" s="15"/>
      <c r="F377" s="89">
        <f t="shared" si="18"/>
        <v>0.14859794440142404</v>
      </c>
      <c r="G377" s="89">
        <f t="shared" si="19"/>
        <v>0.15816326530612246</v>
      </c>
    </row>
    <row r="378" spans="1:7" x14ac:dyDescent="0.25">
      <c r="A378" s="10" t="s">
        <v>664</v>
      </c>
      <c r="B378" s="37" t="s">
        <v>294</v>
      </c>
      <c r="C378" s="97">
        <v>20.299197509999999</v>
      </c>
      <c r="D378" s="101">
        <v>63</v>
      </c>
      <c r="E378" s="15"/>
      <c r="F378" s="89">
        <f t="shared" si="18"/>
        <v>0.16071076241282445</v>
      </c>
      <c r="G378" s="89">
        <f t="shared" si="19"/>
        <v>0.16071428571428573</v>
      </c>
    </row>
    <row r="379" spans="1:7" x14ac:dyDescent="0.25">
      <c r="A379" s="10" t="s">
        <v>1167</v>
      </c>
      <c r="B379" s="37" t="s">
        <v>1531</v>
      </c>
      <c r="C379" s="47">
        <v>24.558282699999999</v>
      </c>
      <c r="D379" s="10">
        <v>79</v>
      </c>
      <c r="E379" s="15"/>
      <c r="F379" s="114">
        <f t="shared" si="18"/>
        <v>0.19443036279253764</v>
      </c>
      <c r="G379" s="114">
        <f t="shared" si="19"/>
        <v>0.20153061224489796</v>
      </c>
    </row>
    <row r="380" spans="1:7" x14ac:dyDescent="0.25">
      <c r="A380" s="10" t="s">
        <v>1168</v>
      </c>
      <c r="B380" s="10" t="s">
        <v>1519</v>
      </c>
      <c r="C380" s="47">
        <v>14.685085340000001</v>
      </c>
      <c r="D380" s="10">
        <v>45</v>
      </c>
      <c r="F380" s="114">
        <f t="shared" si="18"/>
        <v>0.11626327887721466</v>
      </c>
      <c r="G380" s="114">
        <f t="shared" si="19"/>
        <v>0.11479591836734694</v>
      </c>
    </row>
    <row r="381" spans="1:7" x14ac:dyDescent="0.25">
      <c r="A381" s="10" t="s">
        <v>1169</v>
      </c>
      <c r="B381" s="10" t="s">
        <v>1520</v>
      </c>
      <c r="C381" s="47">
        <v>19.437933709999999</v>
      </c>
      <c r="D381" s="10">
        <v>53</v>
      </c>
      <c r="E381" s="15"/>
      <c r="F381" s="114">
        <f t="shared" si="18"/>
        <v>0.15389205138405695</v>
      </c>
      <c r="G381" s="114">
        <f t="shared" si="19"/>
        <v>0.13520408163265307</v>
      </c>
    </row>
    <row r="382" spans="1:7" x14ac:dyDescent="0.25">
      <c r="A382" s="10" t="s">
        <v>1546</v>
      </c>
      <c r="B382" s="37" t="s">
        <v>1521</v>
      </c>
      <c r="C382" s="47">
        <v>0</v>
      </c>
      <c r="D382" s="10">
        <v>0</v>
      </c>
      <c r="E382" s="15"/>
      <c r="F382" s="114">
        <f t="shared" si="18"/>
        <v>0</v>
      </c>
      <c r="G382" s="114">
        <f t="shared" si="19"/>
        <v>0</v>
      </c>
    </row>
    <row r="383" spans="1:7" x14ac:dyDescent="0.25">
      <c r="A383" s="10" t="s">
        <v>1547</v>
      </c>
      <c r="B383" s="10" t="s">
        <v>656</v>
      </c>
      <c r="C383" s="47">
        <v>0</v>
      </c>
      <c r="D383" s="49">
        <v>0</v>
      </c>
      <c r="E383" s="15"/>
      <c r="F383" s="114">
        <f t="shared" si="18"/>
        <v>0</v>
      </c>
      <c r="G383" s="114">
        <f t="shared" si="19"/>
        <v>0</v>
      </c>
    </row>
    <row r="384" spans="1:7" x14ac:dyDescent="0.25">
      <c r="A384" s="10" t="s">
        <v>1548</v>
      </c>
      <c r="B384" s="37" t="s">
        <v>13</v>
      </c>
      <c r="C384" s="47">
        <f>SUM(C371:C383)</f>
        <v>126.30888688</v>
      </c>
      <c r="D384" s="49">
        <f>SUM(D371:D383)</f>
        <v>392</v>
      </c>
      <c r="E384" s="15"/>
      <c r="F384" s="114">
        <f>SUM(F371:F383)</f>
        <v>1</v>
      </c>
      <c r="G384" s="114">
        <f>SUM(G371:G383)</f>
        <v>1</v>
      </c>
    </row>
    <row r="385" spans="1:7" x14ac:dyDescent="0.25">
      <c r="A385" s="10" t="s">
        <v>549</v>
      </c>
      <c r="B385" s="37"/>
      <c r="C385" s="47"/>
      <c r="D385" s="49"/>
      <c r="E385" s="15"/>
      <c r="F385" s="114"/>
      <c r="G385" s="114"/>
    </row>
    <row r="386" spans="1:7" x14ac:dyDescent="0.25">
      <c r="A386" s="10" t="s">
        <v>1549</v>
      </c>
      <c r="B386" s="37"/>
      <c r="C386" s="47"/>
      <c r="D386" s="49"/>
      <c r="E386" s="15"/>
      <c r="F386" s="114"/>
      <c r="G386" s="114"/>
    </row>
    <row r="387" spans="1:7" x14ac:dyDescent="0.25">
      <c r="A387" s="10" t="s">
        <v>1550</v>
      </c>
      <c r="B387" s="37"/>
      <c r="C387" s="47"/>
      <c r="D387" s="49"/>
      <c r="E387" s="15"/>
      <c r="F387" s="114"/>
      <c r="G387" s="114"/>
    </row>
    <row r="388" spans="1:7" x14ac:dyDescent="0.25">
      <c r="A388" s="10" t="s">
        <v>1551</v>
      </c>
      <c r="B388" s="37"/>
      <c r="C388" s="47"/>
      <c r="D388" s="49"/>
      <c r="E388" s="15"/>
      <c r="F388" s="114"/>
      <c r="G388" s="114"/>
    </row>
    <row r="389" spans="1:7" x14ac:dyDescent="0.25">
      <c r="A389" s="10" t="s">
        <v>1552</v>
      </c>
      <c r="B389" s="37"/>
      <c r="C389" s="47"/>
      <c r="D389" s="49"/>
      <c r="E389" s="15"/>
      <c r="F389" s="114"/>
      <c r="G389" s="114"/>
    </row>
    <row r="390" spans="1:7" x14ac:dyDescent="0.25">
      <c r="A390" s="10" t="s">
        <v>1553</v>
      </c>
      <c r="B390" s="37"/>
      <c r="C390" s="47"/>
      <c r="D390" s="49"/>
      <c r="E390" s="15"/>
      <c r="F390" s="114"/>
      <c r="G390" s="114"/>
    </row>
    <row r="391" spans="1:7" x14ac:dyDescent="0.25">
      <c r="A391" s="10" t="s">
        <v>1554</v>
      </c>
      <c r="B391" s="37"/>
      <c r="C391" s="47"/>
      <c r="D391" s="49"/>
      <c r="E391" s="15"/>
      <c r="F391" s="114"/>
      <c r="G391" s="114"/>
    </row>
    <row r="392" spans="1:7" x14ac:dyDescent="0.25">
      <c r="A392" s="10" t="s">
        <v>1555</v>
      </c>
      <c r="B392" s="37"/>
      <c r="C392" s="47"/>
      <c r="D392" s="49"/>
      <c r="E392" s="15"/>
      <c r="F392" s="114"/>
      <c r="G392" s="114"/>
    </row>
    <row r="393" spans="1:7" x14ac:dyDescent="0.25">
      <c r="A393" s="10" t="s">
        <v>1556</v>
      </c>
      <c r="B393" s="37"/>
      <c r="C393" s="10"/>
      <c r="D393" s="10"/>
      <c r="E393" s="15"/>
      <c r="F393" s="15"/>
      <c r="G393" s="15"/>
    </row>
    <row r="394" spans="1:7" x14ac:dyDescent="0.25">
      <c r="A394" s="10" t="s">
        <v>1557</v>
      </c>
      <c r="B394" s="37"/>
      <c r="C394" s="10"/>
      <c r="D394" s="10"/>
      <c r="E394" s="15"/>
      <c r="F394" s="15"/>
      <c r="G394" s="15"/>
    </row>
    <row r="395" spans="1:7" x14ac:dyDescent="0.25">
      <c r="A395" s="58"/>
      <c r="B395" s="58"/>
      <c r="C395" s="58"/>
      <c r="D395" s="58"/>
      <c r="E395" s="58"/>
      <c r="F395" s="58" t="s">
        <v>35</v>
      </c>
      <c r="G395" s="58" t="s">
        <v>302</v>
      </c>
    </row>
    <row r="396" spans="1:7" x14ac:dyDescent="0.25">
      <c r="A396" s="10" t="s">
        <v>665</v>
      </c>
      <c r="B396" s="37" t="s">
        <v>657</v>
      </c>
      <c r="C396" s="97">
        <v>98.205430000000007</v>
      </c>
      <c r="D396" s="100">
        <v>294</v>
      </c>
      <c r="E396" s="15"/>
      <c r="F396" s="89">
        <f t="shared" ref="F396:F402" si="20">IF($C$403=0,"",IF(C396="[for completion]","",C396/$C$403))</f>
        <v>0.7775021411858396</v>
      </c>
      <c r="G396" s="89">
        <f t="shared" ref="G396:G402" si="21">IF($D$403=0,"",IF(D396="[for completion]","",D396/$D$403))</f>
        <v>0.75</v>
      </c>
    </row>
    <row r="397" spans="1:7" x14ac:dyDescent="0.25">
      <c r="A397" s="10" t="s">
        <v>666</v>
      </c>
      <c r="B397" s="53" t="s">
        <v>658</v>
      </c>
      <c r="C397" s="97">
        <v>28.10345688</v>
      </c>
      <c r="D397" s="100">
        <v>98</v>
      </c>
      <c r="E397" s="15"/>
      <c r="F397" s="89">
        <f t="shared" si="20"/>
        <v>0.22249785881416043</v>
      </c>
      <c r="G397" s="89">
        <f t="shared" si="21"/>
        <v>0.25</v>
      </c>
    </row>
    <row r="398" spans="1:7" x14ac:dyDescent="0.25">
      <c r="A398" s="10" t="s">
        <v>667</v>
      </c>
      <c r="B398" s="37" t="s">
        <v>659</v>
      </c>
      <c r="C398" s="97">
        <v>0</v>
      </c>
      <c r="D398" s="100">
        <v>0</v>
      </c>
      <c r="E398" s="15"/>
      <c r="F398" s="89">
        <f t="shared" si="20"/>
        <v>0</v>
      </c>
      <c r="G398" s="89">
        <f t="shared" si="21"/>
        <v>0</v>
      </c>
    </row>
    <row r="399" spans="1:7" x14ac:dyDescent="0.25">
      <c r="A399" s="10" t="s">
        <v>668</v>
      </c>
      <c r="B399" s="37" t="s">
        <v>660</v>
      </c>
      <c r="C399" s="97">
        <v>0</v>
      </c>
      <c r="D399" s="100">
        <v>0</v>
      </c>
      <c r="E399" s="15"/>
      <c r="F399" s="89">
        <f t="shared" si="20"/>
        <v>0</v>
      </c>
      <c r="G399" s="89">
        <f t="shared" si="21"/>
        <v>0</v>
      </c>
    </row>
    <row r="400" spans="1:7" x14ac:dyDescent="0.25">
      <c r="A400" s="10" t="s">
        <v>669</v>
      </c>
      <c r="B400" s="37" t="s">
        <v>661</v>
      </c>
      <c r="C400" s="97">
        <v>0</v>
      </c>
      <c r="D400" s="97">
        <v>0</v>
      </c>
      <c r="E400" s="15"/>
      <c r="F400" s="89">
        <f t="shared" si="20"/>
        <v>0</v>
      </c>
      <c r="G400" s="89">
        <f t="shared" si="21"/>
        <v>0</v>
      </c>
    </row>
    <row r="401" spans="1:7" x14ac:dyDescent="0.25">
      <c r="A401" s="10" t="s">
        <v>1170</v>
      </c>
      <c r="B401" s="37" t="s">
        <v>662</v>
      </c>
      <c r="C401" s="97">
        <v>0</v>
      </c>
      <c r="D401" s="97">
        <v>0</v>
      </c>
      <c r="E401" s="15"/>
      <c r="F401" s="89">
        <f t="shared" si="20"/>
        <v>0</v>
      </c>
      <c r="G401" s="89">
        <f t="shared" si="21"/>
        <v>0</v>
      </c>
    </row>
    <row r="402" spans="1:7" x14ac:dyDescent="0.25">
      <c r="A402" s="10" t="s">
        <v>1171</v>
      </c>
      <c r="B402" s="37" t="s">
        <v>12</v>
      </c>
      <c r="C402" s="97">
        <v>0</v>
      </c>
      <c r="D402" s="97">
        <v>0</v>
      </c>
      <c r="E402" s="15"/>
      <c r="F402" s="89">
        <f t="shared" si="20"/>
        <v>0</v>
      </c>
      <c r="G402" s="89">
        <f t="shared" si="21"/>
        <v>0</v>
      </c>
    </row>
    <row r="403" spans="1:7" x14ac:dyDescent="0.25">
      <c r="A403" s="10" t="s">
        <v>1172</v>
      </c>
      <c r="B403" s="37" t="s">
        <v>13</v>
      </c>
      <c r="C403" s="47">
        <f>SUM(C396:C402)</f>
        <v>126.30888688</v>
      </c>
      <c r="D403" s="47">
        <f>SUM(D396:D402)</f>
        <v>392</v>
      </c>
      <c r="E403" s="15"/>
      <c r="F403" s="48">
        <f>SUM(F396:F402)</f>
        <v>1</v>
      </c>
      <c r="G403" s="48">
        <f>SUM(G396:G402)</f>
        <v>1</v>
      </c>
    </row>
    <row r="404" spans="1:7" x14ac:dyDescent="0.25">
      <c r="A404" s="10" t="s">
        <v>670</v>
      </c>
      <c r="B404" s="37"/>
      <c r="C404" s="10"/>
      <c r="D404" s="10"/>
      <c r="E404" s="15"/>
      <c r="F404" s="15"/>
      <c r="G404" s="15"/>
    </row>
    <row r="405" spans="1:7" x14ac:dyDescent="0.25">
      <c r="A405" s="58"/>
      <c r="B405" s="58"/>
      <c r="C405" s="58"/>
      <c r="D405" s="58"/>
      <c r="E405" s="58"/>
      <c r="F405" s="58" t="s">
        <v>35</v>
      </c>
      <c r="G405" s="58" t="s">
        <v>302</v>
      </c>
    </row>
    <row r="406" spans="1:7" x14ac:dyDescent="0.25">
      <c r="A406" s="10" t="s">
        <v>1173</v>
      </c>
      <c r="B406" s="37" t="s">
        <v>1701</v>
      </c>
      <c r="C406" s="97">
        <v>1.30761653</v>
      </c>
      <c r="D406" s="97">
        <v>4</v>
      </c>
      <c r="E406" s="15"/>
      <c r="F406" s="89">
        <f>IF($C$410=0,"",IF(C406="[for completion]","",C406/$C$410))</f>
        <v>1.0352529915351906E-2</v>
      </c>
      <c r="G406" s="89">
        <f>IF($D$410=0,"",IF(D406="[for completion]","",D406/$D$410))</f>
        <v>1.020408163265306E-2</v>
      </c>
    </row>
    <row r="407" spans="1:7" x14ac:dyDescent="0.25">
      <c r="A407" s="10" t="s">
        <v>1174</v>
      </c>
      <c r="B407" s="53" t="s">
        <v>1702</v>
      </c>
      <c r="C407" s="97">
        <v>125.00127035</v>
      </c>
      <c r="D407" s="100">
        <v>388</v>
      </c>
      <c r="E407" s="15"/>
      <c r="F407" s="89">
        <f>IF($C$410=0,"",IF(C407="[for completion]","",C407/$C$410))</f>
        <v>0.98964747008464804</v>
      </c>
      <c r="G407" s="89">
        <f>IF($D$410=0,"",IF(D407="[for completion]","",D407/$D$410))</f>
        <v>0.98979591836734693</v>
      </c>
    </row>
    <row r="408" spans="1:7" x14ac:dyDescent="0.25">
      <c r="A408" s="10" t="s">
        <v>1175</v>
      </c>
      <c r="B408" s="37" t="s">
        <v>12</v>
      </c>
      <c r="C408" s="97">
        <v>0</v>
      </c>
      <c r="D408" s="100">
        <v>0</v>
      </c>
      <c r="E408" s="15"/>
      <c r="F408" s="89">
        <f>IF($C$410=0,"",IF(C408="[for completion]","",C408/$C$410))</f>
        <v>0</v>
      </c>
      <c r="G408" s="89">
        <f>IF($D$410=0,"",IF(D408="[for completion]","",D408/$D$410))</f>
        <v>0</v>
      </c>
    </row>
    <row r="409" spans="1:7" x14ac:dyDescent="0.25">
      <c r="A409" s="10" t="s">
        <v>1176</v>
      </c>
      <c r="B409" s="10" t="s">
        <v>1703</v>
      </c>
      <c r="C409" s="97">
        <v>0</v>
      </c>
      <c r="D409" s="100">
        <v>0</v>
      </c>
      <c r="E409" s="15"/>
      <c r="F409" s="89">
        <f>IF($C$410=0,"",IF(C409="[for completion]","",C409/$C$410))</f>
        <v>0</v>
      </c>
      <c r="G409" s="89">
        <f>IF($D$410=0,"",IF(D409="[for completion]","",D409/$D$410))</f>
        <v>0</v>
      </c>
    </row>
    <row r="410" spans="1:7" x14ac:dyDescent="0.25">
      <c r="A410" s="10" t="s">
        <v>1177</v>
      </c>
      <c r="B410" s="37" t="s">
        <v>13</v>
      </c>
      <c r="C410" s="47">
        <f>SUM(C406:C409)</f>
        <v>126.30888688</v>
      </c>
      <c r="D410" s="49">
        <f>SUM(D406:D409)</f>
        <v>392</v>
      </c>
      <c r="E410" s="15"/>
      <c r="F410" s="89">
        <f>SUM(F406:F409)</f>
        <v>1</v>
      </c>
      <c r="G410" s="89">
        <f>SUM(G406:G409)</f>
        <v>1</v>
      </c>
    </row>
    <row r="411" spans="1:7" x14ac:dyDescent="0.25">
      <c r="A411" s="10" t="s">
        <v>1178</v>
      </c>
      <c r="B411" s="37"/>
      <c r="C411" s="10"/>
      <c r="D411" s="10"/>
      <c r="E411" s="15"/>
      <c r="F411" s="15"/>
      <c r="G411" s="15"/>
    </row>
    <row r="412" spans="1:7" x14ac:dyDescent="0.25">
      <c r="A412" s="58"/>
      <c r="B412" s="58" t="s">
        <v>1623</v>
      </c>
      <c r="C412" s="58"/>
      <c r="D412" s="58"/>
      <c r="E412" s="58"/>
      <c r="F412" s="58"/>
      <c r="G412" s="58"/>
    </row>
    <row r="413" spans="1:7" x14ac:dyDescent="0.25">
      <c r="A413" s="10" t="s">
        <v>1346</v>
      </c>
      <c r="B413" s="37" t="s">
        <v>657</v>
      </c>
      <c r="C413" s="97"/>
      <c r="D413" s="97"/>
      <c r="E413" s="8"/>
      <c r="F413" s="97"/>
      <c r="G413" s="46"/>
    </row>
    <row r="414" spans="1:7" x14ac:dyDescent="0.25">
      <c r="A414" s="10" t="s">
        <v>1347</v>
      </c>
      <c r="B414" s="53" t="s">
        <v>658</v>
      </c>
      <c r="C414" s="97"/>
      <c r="D414" s="97"/>
      <c r="E414" s="8"/>
      <c r="F414" s="97"/>
      <c r="G414" s="46"/>
    </row>
    <row r="415" spans="1:7" x14ac:dyDescent="0.25">
      <c r="A415" s="10" t="s">
        <v>1348</v>
      </c>
      <c r="B415" s="37" t="s">
        <v>659</v>
      </c>
      <c r="C415" s="97"/>
      <c r="D415" s="97"/>
      <c r="E415" s="8"/>
      <c r="F415" s="97"/>
      <c r="G415" s="46"/>
    </row>
    <row r="416" spans="1:7" x14ac:dyDescent="0.25">
      <c r="A416" s="10" t="s">
        <v>1349</v>
      </c>
      <c r="B416" s="37" t="s">
        <v>660</v>
      </c>
      <c r="C416" s="97"/>
      <c r="D416" s="97"/>
      <c r="E416" s="8"/>
      <c r="F416" s="97"/>
      <c r="G416" s="46"/>
    </row>
    <row r="417" spans="1:7" x14ac:dyDescent="0.25">
      <c r="A417" s="10" t="s">
        <v>1350</v>
      </c>
      <c r="B417" s="37" t="s">
        <v>661</v>
      </c>
      <c r="C417" s="97"/>
      <c r="D417" s="97"/>
      <c r="E417" s="8"/>
      <c r="F417" s="97"/>
      <c r="G417" s="46"/>
    </row>
    <row r="418" spans="1:7" x14ac:dyDescent="0.25">
      <c r="A418" s="10" t="s">
        <v>1351</v>
      </c>
      <c r="B418" s="37" t="s">
        <v>662</v>
      </c>
      <c r="C418" s="97"/>
      <c r="D418" s="97"/>
      <c r="E418" s="8"/>
      <c r="F418" s="97"/>
      <c r="G418" s="46"/>
    </row>
    <row r="419" spans="1:7" x14ac:dyDescent="0.25">
      <c r="A419" s="10" t="s">
        <v>1352</v>
      </c>
      <c r="B419" s="37" t="s">
        <v>296</v>
      </c>
      <c r="C419" s="97"/>
      <c r="D419" s="97"/>
      <c r="E419" s="8"/>
      <c r="F419" s="97"/>
      <c r="G419" s="46"/>
    </row>
    <row r="420" spans="1:7" x14ac:dyDescent="0.25">
      <c r="A420" s="10" t="s">
        <v>1353</v>
      </c>
      <c r="B420" s="37" t="s">
        <v>656</v>
      </c>
      <c r="C420" s="97" t="s">
        <v>141</v>
      </c>
      <c r="D420" s="97" t="s">
        <v>141</v>
      </c>
      <c r="E420" s="8"/>
      <c r="F420" s="97" t="s">
        <v>141</v>
      </c>
      <c r="G420" s="46"/>
    </row>
    <row r="421" spans="1:7" x14ac:dyDescent="0.25">
      <c r="A421" s="10" t="s">
        <v>1354</v>
      </c>
      <c r="B421" s="37" t="s">
        <v>13</v>
      </c>
      <c r="C421" s="47" t="s">
        <v>141</v>
      </c>
      <c r="D421" s="47" t="s">
        <v>141</v>
      </c>
      <c r="E421" s="8"/>
      <c r="F421" s="10" t="s">
        <v>141</v>
      </c>
      <c r="G421" s="46"/>
    </row>
    <row r="422" spans="1:7" x14ac:dyDescent="0.25">
      <c r="A422" s="10" t="s">
        <v>1355</v>
      </c>
      <c r="B422" s="10" t="s">
        <v>1465</v>
      </c>
      <c r="C422" s="10" t="s">
        <v>141</v>
      </c>
      <c r="D422" s="10" t="s">
        <v>141</v>
      </c>
      <c r="E422" s="10"/>
      <c r="F422" s="97" t="s">
        <v>141</v>
      </c>
      <c r="G422" s="46"/>
    </row>
    <row r="423" spans="1:7" x14ac:dyDescent="0.25">
      <c r="A423" s="10" t="s">
        <v>1356</v>
      </c>
    </row>
    <row r="424" spans="1:7" x14ac:dyDescent="0.25">
      <c r="A424" s="10" t="s">
        <v>1357</v>
      </c>
    </row>
    <row r="425" spans="1:7" x14ac:dyDescent="0.25">
      <c r="A425" s="10" t="s">
        <v>1358</v>
      </c>
    </row>
    <row r="426" spans="1:7" x14ac:dyDescent="0.25">
      <c r="A426" s="10" t="s">
        <v>1359</v>
      </c>
    </row>
    <row r="427" spans="1:7" x14ac:dyDescent="0.25">
      <c r="A427" s="10" t="s">
        <v>1360</v>
      </c>
    </row>
    <row r="428" spans="1:7" x14ac:dyDescent="0.25">
      <c r="A428" s="10" t="s">
        <v>1361</v>
      </c>
    </row>
    <row r="429" spans="1:7" x14ac:dyDescent="0.25">
      <c r="A429" s="10" t="s">
        <v>1362</v>
      </c>
    </row>
    <row r="430" spans="1:7" x14ac:dyDescent="0.25">
      <c r="A430" s="10" t="s">
        <v>1363</v>
      </c>
    </row>
    <row r="431" spans="1:7" x14ac:dyDescent="0.25">
      <c r="A431" s="10" t="s">
        <v>1364</v>
      </c>
    </row>
    <row r="432" spans="1:7" x14ac:dyDescent="0.25">
      <c r="A432" s="10" t="s">
        <v>1365</v>
      </c>
    </row>
    <row r="433" spans="1:7" x14ac:dyDescent="0.25">
      <c r="A433" s="10" t="s">
        <v>1366</v>
      </c>
      <c r="B433" s="8"/>
    </row>
    <row r="434" spans="1:7" x14ac:dyDescent="0.25">
      <c r="A434" s="10" t="s">
        <v>1367</v>
      </c>
      <c r="B434" s="8"/>
    </row>
    <row r="435" spans="1:7" x14ac:dyDescent="0.25">
      <c r="A435" s="10" t="s">
        <v>1368</v>
      </c>
      <c r="B435" s="10"/>
      <c r="C435" s="114"/>
      <c r="D435" s="10"/>
      <c r="E435" s="8"/>
      <c r="F435" s="8"/>
      <c r="G435" s="8"/>
    </row>
    <row r="436" spans="1:7" x14ac:dyDescent="0.25">
      <c r="A436" s="10" t="s">
        <v>1369</v>
      </c>
      <c r="B436" s="10"/>
      <c r="C436" s="114"/>
      <c r="D436" s="10"/>
      <c r="E436" s="8"/>
      <c r="F436" s="8"/>
      <c r="G436" s="8"/>
    </row>
    <row r="437" spans="1:7" x14ac:dyDescent="0.25">
      <c r="A437" s="10" t="s">
        <v>1370</v>
      </c>
      <c r="B437" s="10"/>
      <c r="C437" s="114"/>
      <c r="D437" s="10"/>
      <c r="E437" s="8"/>
      <c r="F437" s="8"/>
      <c r="G437" s="8"/>
    </row>
    <row r="438" spans="1:7" x14ac:dyDescent="0.25">
      <c r="A438" s="10" t="s">
        <v>1371</v>
      </c>
      <c r="B438" s="10"/>
      <c r="C438" s="114"/>
      <c r="D438" s="10"/>
      <c r="E438" s="8"/>
      <c r="F438" s="8"/>
      <c r="G438" s="8"/>
    </row>
    <row r="439" spans="1:7" x14ac:dyDescent="0.25">
      <c r="A439" s="10" t="s">
        <v>1372</v>
      </c>
      <c r="B439" s="10"/>
      <c r="C439" s="114"/>
      <c r="D439" s="10"/>
      <c r="E439" s="8"/>
      <c r="F439" s="8"/>
      <c r="G439" s="8"/>
    </row>
    <row r="440" spans="1:7" x14ac:dyDescent="0.25">
      <c r="A440" s="10" t="s">
        <v>1373</v>
      </c>
      <c r="B440" s="10"/>
      <c r="C440" s="114"/>
      <c r="D440" s="10"/>
      <c r="E440" s="8"/>
      <c r="F440" s="8"/>
      <c r="G440" s="8"/>
    </row>
    <row r="441" spans="1:7" x14ac:dyDescent="0.25">
      <c r="A441" s="10" t="s">
        <v>1374</v>
      </c>
      <c r="B441" s="10"/>
      <c r="C441" s="114"/>
      <c r="D441" s="10"/>
      <c r="E441" s="8"/>
      <c r="F441" s="8"/>
      <c r="G441" s="8"/>
    </row>
    <row r="442" spans="1:7" x14ac:dyDescent="0.25">
      <c r="A442" s="10" t="s">
        <v>1375</v>
      </c>
      <c r="B442" s="10"/>
      <c r="C442" s="114"/>
      <c r="D442" s="10"/>
      <c r="E442" s="8"/>
      <c r="F442" s="8"/>
      <c r="G442" s="8"/>
    </row>
    <row r="443" spans="1:7" x14ac:dyDescent="0.25">
      <c r="A443" s="10" t="s">
        <v>1376</v>
      </c>
      <c r="B443" s="10"/>
      <c r="C443" s="114"/>
      <c r="D443" s="10"/>
      <c r="E443" s="8"/>
      <c r="F443" s="8"/>
      <c r="G443" s="8"/>
    </row>
    <row r="444" spans="1:7" x14ac:dyDescent="0.25">
      <c r="A444" s="10" t="s">
        <v>1377</v>
      </c>
      <c r="B444" s="10"/>
      <c r="C444" s="114"/>
      <c r="D444" s="10"/>
      <c r="E444" s="8"/>
      <c r="F444" s="8"/>
      <c r="G444" s="8"/>
    </row>
    <row r="445" spans="1:7" x14ac:dyDescent="0.25">
      <c r="A445" s="10" t="s">
        <v>1378</v>
      </c>
      <c r="B445" s="10"/>
      <c r="C445" s="114"/>
      <c r="D445" s="10"/>
      <c r="E445" s="8"/>
      <c r="F445" s="8"/>
      <c r="G445" s="8"/>
    </row>
    <row r="446" spans="1:7" x14ac:dyDescent="0.25">
      <c r="A446" s="10" t="s">
        <v>1379</v>
      </c>
      <c r="B446" s="10"/>
      <c r="C446" s="114"/>
      <c r="D446" s="10"/>
      <c r="E446" s="8"/>
      <c r="F446" s="8"/>
      <c r="G446" s="8"/>
    </row>
    <row r="447" spans="1:7" x14ac:dyDescent="0.25">
      <c r="A447" s="10" t="s">
        <v>1380</v>
      </c>
      <c r="B447" s="10"/>
      <c r="C447" s="114"/>
      <c r="D447" s="10"/>
      <c r="E447" s="8"/>
      <c r="F447" s="8"/>
      <c r="G447" s="8"/>
    </row>
    <row r="448" spans="1:7" x14ac:dyDescent="0.25">
      <c r="A448" s="10" t="s">
        <v>1381</v>
      </c>
      <c r="B448" s="10"/>
      <c r="C448" s="114"/>
      <c r="D448" s="10"/>
      <c r="E448" s="8"/>
      <c r="F448" s="8"/>
      <c r="G448" s="8"/>
    </row>
    <row r="449" spans="1:7" x14ac:dyDescent="0.25">
      <c r="A449" s="10" t="s">
        <v>1382</v>
      </c>
      <c r="B449" s="10"/>
      <c r="C449" s="114"/>
      <c r="D449" s="10"/>
      <c r="E449" s="8"/>
      <c r="F449" s="8"/>
      <c r="G449" s="8"/>
    </row>
    <row r="450" spans="1:7" x14ac:dyDescent="0.25">
      <c r="A450" s="10" t="s">
        <v>1383</v>
      </c>
      <c r="B450" s="10"/>
      <c r="C450" s="114"/>
      <c r="D450" s="10"/>
      <c r="E450" s="8"/>
      <c r="F450" s="8"/>
      <c r="G450" s="8"/>
    </row>
    <row r="451" spans="1:7" x14ac:dyDescent="0.25">
      <c r="A451" s="10" t="s">
        <v>1384</v>
      </c>
      <c r="B451" s="10"/>
      <c r="C451" s="114"/>
      <c r="D451" s="10"/>
      <c r="E451" s="8"/>
      <c r="F451" s="8"/>
      <c r="G451" s="8"/>
    </row>
    <row r="452" spans="1:7" x14ac:dyDescent="0.25">
      <c r="A452" s="10" t="s">
        <v>1385</v>
      </c>
      <c r="B452" s="10"/>
      <c r="C452" s="114"/>
      <c r="D452" s="10"/>
      <c r="E452" s="8"/>
      <c r="F452" s="8"/>
      <c r="G452" s="8"/>
    </row>
    <row r="453" spans="1:7" x14ac:dyDescent="0.25">
      <c r="A453" s="10" t="s">
        <v>1386</v>
      </c>
      <c r="B453" s="10"/>
      <c r="C453" s="114"/>
      <c r="D453" s="10"/>
      <c r="E453" s="8"/>
      <c r="F453" s="8"/>
      <c r="G453" s="8"/>
    </row>
    <row r="454" spans="1:7" x14ac:dyDescent="0.25">
      <c r="A454" s="10" t="s">
        <v>1387</v>
      </c>
      <c r="B454" s="10"/>
      <c r="C454" s="114"/>
      <c r="D454" s="10"/>
      <c r="E454" s="8"/>
      <c r="F454" s="8"/>
      <c r="G454" s="8"/>
    </row>
    <row r="455" spans="1:7" x14ac:dyDescent="0.25">
      <c r="A455" s="10" t="s">
        <v>1388</v>
      </c>
      <c r="B455" s="10"/>
      <c r="C455" s="114"/>
      <c r="D455" s="10"/>
      <c r="E455" s="8"/>
      <c r="F455" s="8"/>
      <c r="G455" s="8"/>
    </row>
    <row r="456" spans="1:7" x14ac:dyDescent="0.25">
      <c r="A456" s="10" t="s">
        <v>1389</v>
      </c>
      <c r="B456" s="10"/>
      <c r="C456" s="114"/>
      <c r="D456" s="10"/>
      <c r="E456" s="8"/>
      <c r="F456" s="8"/>
      <c r="G456" s="8"/>
    </row>
    <row r="457" spans="1:7" x14ac:dyDescent="0.25">
      <c r="A457" s="10" t="s">
        <v>1390</v>
      </c>
      <c r="B457" s="10"/>
      <c r="C457" s="114"/>
      <c r="D457" s="10"/>
      <c r="E457" s="8"/>
      <c r="F457" s="8"/>
      <c r="G457" s="8"/>
    </row>
    <row r="458" spans="1:7" x14ac:dyDescent="0.25">
      <c r="A458" s="10" t="s">
        <v>1391</v>
      </c>
      <c r="B458" s="10"/>
      <c r="C458" s="114"/>
      <c r="D458" s="10"/>
      <c r="E458" s="8"/>
      <c r="F458" s="8"/>
      <c r="G458" s="8"/>
    </row>
    <row r="459" spans="1:7" x14ac:dyDescent="0.25">
      <c r="A459" s="10" t="s">
        <v>1392</v>
      </c>
      <c r="B459" s="10"/>
      <c r="C459" s="114"/>
      <c r="D459" s="10"/>
      <c r="E459" s="8"/>
      <c r="F459" s="8"/>
      <c r="G459" s="8"/>
    </row>
    <row r="460" spans="1:7" x14ac:dyDescent="0.25">
      <c r="A460" s="10" t="s">
        <v>1393</v>
      </c>
      <c r="B460" s="10"/>
      <c r="C460" s="114"/>
      <c r="D460" s="10"/>
      <c r="E460" s="8"/>
      <c r="F460" s="8"/>
      <c r="G460" s="8"/>
    </row>
    <row r="461" spans="1:7" ht="18.75" x14ac:dyDescent="0.25">
      <c r="A461" s="59"/>
      <c r="B461" s="124" t="s">
        <v>1545</v>
      </c>
      <c r="C461" s="59"/>
      <c r="D461" s="59"/>
      <c r="E461" s="59"/>
      <c r="F461" s="60"/>
      <c r="G461" s="60"/>
    </row>
    <row r="462" spans="1:7" x14ac:dyDescent="0.25">
      <c r="A462" s="58"/>
      <c r="B462" s="58" t="s">
        <v>1258</v>
      </c>
      <c r="C462" s="58"/>
      <c r="D462" s="58" t="s">
        <v>75</v>
      </c>
      <c r="E462" s="61"/>
      <c r="F462" s="58" t="s">
        <v>36</v>
      </c>
      <c r="G462" s="58" t="s">
        <v>76</v>
      </c>
    </row>
    <row r="463" spans="1:7" x14ac:dyDescent="0.25">
      <c r="A463" s="10" t="s">
        <v>610</v>
      </c>
      <c r="B463" s="10" t="s">
        <v>77</v>
      </c>
      <c r="C463" s="47" t="s">
        <v>9</v>
      </c>
      <c r="D463" s="40"/>
      <c r="E463" s="40"/>
      <c r="F463" s="17"/>
      <c r="G463" s="17"/>
    </row>
    <row r="464" spans="1:7" x14ac:dyDescent="0.25">
      <c r="A464" s="10"/>
      <c r="B464" s="10"/>
      <c r="C464" s="10"/>
      <c r="D464" s="40"/>
      <c r="E464" s="40"/>
      <c r="F464" s="17"/>
      <c r="G464" s="17"/>
    </row>
    <row r="465" spans="1:7" x14ac:dyDescent="0.25">
      <c r="A465" s="10"/>
      <c r="B465" s="10"/>
      <c r="C465" s="10"/>
      <c r="D465" s="40"/>
      <c r="E465" s="40"/>
      <c r="F465" s="17"/>
      <c r="G465" s="17"/>
    </row>
    <row r="466" spans="1:7" x14ac:dyDescent="0.25">
      <c r="A466" s="10" t="s">
        <v>611</v>
      </c>
      <c r="B466" s="37"/>
      <c r="C466" s="47"/>
      <c r="D466" s="49"/>
      <c r="E466" s="40"/>
      <c r="F466" s="46" t="str">
        <f t="shared" ref="F466:F489" si="22">IF($C$490=0,"",IF(C466="[for completion]","",C466/$C$490))</f>
        <v/>
      </c>
      <c r="G466" s="46" t="str">
        <f t="shared" ref="G466:G489" si="23">IF($D$490=0,"",IF(D466="[for completion]","",D466/$D$490))</f>
        <v/>
      </c>
    </row>
    <row r="467" spans="1:7" x14ac:dyDescent="0.25">
      <c r="A467" s="10" t="s">
        <v>612</v>
      </c>
      <c r="B467" s="37"/>
      <c r="C467" s="47"/>
      <c r="D467" s="49"/>
      <c r="E467" s="40"/>
      <c r="F467" s="46" t="str">
        <f t="shared" si="22"/>
        <v/>
      </c>
      <c r="G467" s="46" t="str">
        <f t="shared" si="23"/>
        <v/>
      </c>
    </row>
    <row r="468" spans="1:7" x14ac:dyDescent="0.25">
      <c r="A468" s="10" t="s">
        <v>613</v>
      </c>
      <c r="B468" s="37"/>
      <c r="C468" s="47"/>
      <c r="D468" s="49"/>
      <c r="E468" s="40"/>
      <c r="F468" s="46" t="str">
        <f t="shared" si="22"/>
        <v/>
      </c>
      <c r="G468" s="46" t="str">
        <f t="shared" si="23"/>
        <v/>
      </c>
    </row>
    <row r="469" spans="1:7" x14ac:dyDescent="0.25">
      <c r="A469" s="10" t="s">
        <v>614</v>
      </c>
      <c r="B469" s="37"/>
      <c r="C469" s="47"/>
      <c r="D469" s="49"/>
      <c r="E469" s="40"/>
      <c r="F469" s="46" t="str">
        <f t="shared" si="22"/>
        <v/>
      </c>
      <c r="G469" s="46" t="str">
        <f t="shared" si="23"/>
        <v/>
      </c>
    </row>
    <row r="470" spans="1:7" x14ac:dyDescent="0.25">
      <c r="A470" s="10" t="s">
        <v>615</v>
      </c>
      <c r="B470" s="37"/>
      <c r="C470" s="47"/>
      <c r="D470" s="49"/>
      <c r="E470" s="40"/>
      <c r="F470" s="46" t="str">
        <f t="shared" si="22"/>
        <v/>
      </c>
      <c r="G470" s="46" t="str">
        <f t="shared" si="23"/>
        <v/>
      </c>
    </row>
    <row r="471" spans="1:7" x14ac:dyDescent="0.25">
      <c r="A471" s="10" t="s">
        <v>616</v>
      </c>
      <c r="B471" s="37"/>
      <c r="C471" s="47"/>
      <c r="D471" s="49"/>
      <c r="E471" s="40"/>
      <c r="F471" s="46" t="str">
        <f t="shared" si="22"/>
        <v/>
      </c>
      <c r="G471" s="46" t="str">
        <f t="shared" si="23"/>
        <v/>
      </c>
    </row>
    <row r="472" spans="1:7" x14ac:dyDescent="0.25">
      <c r="A472" s="10" t="s">
        <v>617</v>
      </c>
      <c r="B472" s="37"/>
      <c r="C472" s="47"/>
      <c r="D472" s="49"/>
      <c r="E472" s="40"/>
      <c r="F472" s="46" t="str">
        <f t="shared" si="22"/>
        <v/>
      </c>
      <c r="G472" s="46" t="str">
        <f t="shared" si="23"/>
        <v/>
      </c>
    </row>
    <row r="473" spans="1:7" x14ac:dyDescent="0.25">
      <c r="A473" s="10" t="s">
        <v>618</v>
      </c>
      <c r="B473" s="37"/>
      <c r="C473" s="47"/>
      <c r="D473" s="49"/>
      <c r="E473" s="40"/>
      <c r="F473" s="46" t="str">
        <f t="shared" si="22"/>
        <v/>
      </c>
      <c r="G473" s="46" t="str">
        <f t="shared" si="23"/>
        <v/>
      </c>
    </row>
    <row r="474" spans="1:7" x14ac:dyDescent="0.25">
      <c r="A474" s="10" t="s">
        <v>619</v>
      </c>
      <c r="B474" s="37"/>
      <c r="C474" s="47"/>
      <c r="D474" s="49"/>
      <c r="E474" s="40"/>
      <c r="F474" s="46" t="str">
        <f t="shared" si="22"/>
        <v/>
      </c>
      <c r="G474" s="46" t="str">
        <f t="shared" si="23"/>
        <v/>
      </c>
    </row>
    <row r="475" spans="1:7" x14ac:dyDescent="0.25">
      <c r="A475" s="10" t="s">
        <v>689</v>
      </c>
      <c r="B475" s="37"/>
      <c r="C475" s="47"/>
      <c r="D475" s="49"/>
      <c r="E475" s="37"/>
      <c r="F475" s="46" t="str">
        <f t="shared" si="22"/>
        <v/>
      </c>
      <c r="G475" s="46" t="str">
        <f t="shared" si="23"/>
        <v/>
      </c>
    </row>
    <row r="476" spans="1:7" x14ac:dyDescent="0.25">
      <c r="A476" s="10" t="s">
        <v>1394</v>
      </c>
      <c r="B476" s="37"/>
      <c r="C476" s="47"/>
      <c r="D476" s="49"/>
      <c r="E476" s="37"/>
      <c r="F476" s="46" t="str">
        <f t="shared" si="22"/>
        <v/>
      </c>
      <c r="G476" s="46" t="str">
        <f t="shared" si="23"/>
        <v/>
      </c>
    </row>
    <row r="477" spans="1:7" x14ac:dyDescent="0.25">
      <c r="A477" s="10" t="s">
        <v>1395</v>
      </c>
      <c r="B477" s="37"/>
      <c r="C477" s="47"/>
      <c r="D477" s="49"/>
      <c r="E477" s="37"/>
      <c r="F477" s="46" t="str">
        <f t="shared" si="22"/>
        <v/>
      </c>
      <c r="G477" s="46" t="str">
        <f t="shared" si="23"/>
        <v/>
      </c>
    </row>
    <row r="478" spans="1:7" x14ac:dyDescent="0.25">
      <c r="A478" s="10" t="s">
        <v>1396</v>
      </c>
      <c r="B478" s="37"/>
      <c r="C478" s="47"/>
      <c r="D478" s="49"/>
      <c r="E478" s="37"/>
      <c r="F478" s="46" t="str">
        <f t="shared" si="22"/>
        <v/>
      </c>
      <c r="G478" s="46" t="str">
        <f t="shared" si="23"/>
        <v/>
      </c>
    </row>
    <row r="479" spans="1:7" x14ac:dyDescent="0.25">
      <c r="A479" s="10" t="s">
        <v>1397</v>
      </c>
      <c r="B479" s="37"/>
      <c r="C479" s="47"/>
      <c r="D479" s="49"/>
      <c r="E479" s="37"/>
      <c r="F479" s="46" t="str">
        <f t="shared" si="22"/>
        <v/>
      </c>
      <c r="G479" s="46" t="str">
        <f t="shared" si="23"/>
        <v/>
      </c>
    </row>
    <row r="480" spans="1:7" x14ac:dyDescent="0.25">
      <c r="A480" s="10" t="s">
        <v>1398</v>
      </c>
      <c r="B480" s="37"/>
      <c r="C480" s="47"/>
      <c r="D480" s="49"/>
      <c r="E480" s="37"/>
      <c r="F480" s="46" t="str">
        <f t="shared" si="22"/>
        <v/>
      </c>
      <c r="G480" s="46" t="str">
        <f t="shared" si="23"/>
        <v/>
      </c>
    </row>
    <row r="481" spans="1:7" x14ac:dyDescent="0.25">
      <c r="A481" s="10" t="s">
        <v>1399</v>
      </c>
      <c r="B481" s="37"/>
      <c r="C481" s="47"/>
      <c r="D481" s="49"/>
      <c r="E481" s="10"/>
      <c r="F481" s="46" t="str">
        <f t="shared" si="22"/>
        <v/>
      </c>
      <c r="G481" s="46" t="str">
        <f t="shared" si="23"/>
        <v/>
      </c>
    </row>
    <row r="482" spans="1:7" x14ac:dyDescent="0.25">
      <c r="A482" s="10" t="s">
        <v>1400</v>
      </c>
      <c r="B482" s="37"/>
      <c r="C482" s="47"/>
      <c r="D482" s="49"/>
      <c r="E482" s="90"/>
      <c r="F482" s="46" t="str">
        <f t="shared" si="22"/>
        <v/>
      </c>
      <c r="G482" s="46" t="str">
        <f t="shared" si="23"/>
        <v/>
      </c>
    </row>
    <row r="483" spans="1:7" x14ac:dyDescent="0.25">
      <c r="A483" s="10" t="s">
        <v>1401</v>
      </c>
      <c r="B483" s="37"/>
      <c r="C483" s="47"/>
      <c r="D483" s="49"/>
      <c r="E483" s="90"/>
      <c r="F483" s="46" t="str">
        <f t="shared" si="22"/>
        <v/>
      </c>
      <c r="G483" s="46" t="str">
        <f t="shared" si="23"/>
        <v/>
      </c>
    </row>
    <row r="484" spans="1:7" x14ac:dyDescent="0.25">
      <c r="A484" s="10" t="s">
        <v>1402</v>
      </c>
      <c r="B484" s="37"/>
      <c r="C484" s="47"/>
      <c r="D484" s="49"/>
      <c r="E484" s="90"/>
      <c r="F484" s="46" t="str">
        <f t="shared" si="22"/>
        <v/>
      </c>
      <c r="G484" s="46" t="str">
        <f t="shared" si="23"/>
        <v/>
      </c>
    </row>
    <row r="485" spans="1:7" x14ac:dyDescent="0.25">
      <c r="A485" s="10" t="s">
        <v>1403</v>
      </c>
      <c r="B485" s="37"/>
      <c r="C485" s="47"/>
      <c r="D485" s="49"/>
      <c r="E485" s="90"/>
      <c r="F485" s="46" t="str">
        <f t="shared" si="22"/>
        <v/>
      </c>
      <c r="G485" s="46" t="str">
        <f t="shared" si="23"/>
        <v/>
      </c>
    </row>
    <row r="486" spans="1:7" x14ac:dyDescent="0.25">
      <c r="A486" s="10" t="s">
        <v>1404</v>
      </c>
      <c r="B486" s="37"/>
      <c r="C486" s="47"/>
      <c r="D486" s="49"/>
      <c r="E486" s="90"/>
      <c r="F486" s="46" t="str">
        <f t="shared" si="22"/>
        <v/>
      </c>
      <c r="G486" s="46" t="str">
        <f t="shared" si="23"/>
        <v/>
      </c>
    </row>
    <row r="487" spans="1:7" x14ac:dyDescent="0.25">
      <c r="A487" s="10" t="s">
        <v>1405</v>
      </c>
      <c r="B487" s="37"/>
      <c r="C487" s="47"/>
      <c r="D487" s="49"/>
      <c r="E487" s="90"/>
      <c r="F487" s="46" t="str">
        <f t="shared" si="22"/>
        <v/>
      </c>
      <c r="G487" s="46" t="str">
        <f t="shared" si="23"/>
        <v/>
      </c>
    </row>
    <row r="488" spans="1:7" x14ac:dyDescent="0.25">
      <c r="A488" s="10" t="s">
        <v>1406</v>
      </c>
      <c r="B488" s="37"/>
      <c r="C488" s="47"/>
      <c r="D488" s="49"/>
      <c r="E488" s="90"/>
      <c r="F488" s="46" t="str">
        <f t="shared" si="22"/>
        <v/>
      </c>
      <c r="G488" s="46" t="str">
        <f t="shared" si="23"/>
        <v/>
      </c>
    </row>
    <row r="489" spans="1:7" x14ac:dyDescent="0.25">
      <c r="A489" s="10" t="s">
        <v>1407</v>
      </c>
      <c r="B489" s="37" t="s">
        <v>66</v>
      </c>
      <c r="C489" s="47" t="s">
        <v>9</v>
      </c>
      <c r="D489" s="49" t="s">
        <v>9</v>
      </c>
      <c r="E489" s="90"/>
      <c r="F489" s="46" t="str">
        <f t="shared" si="22"/>
        <v/>
      </c>
      <c r="G489" s="46" t="str">
        <f t="shared" si="23"/>
        <v/>
      </c>
    </row>
    <row r="490" spans="1:7" x14ac:dyDescent="0.25">
      <c r="A490" s="10" t="s">
        <v>1408</v>
      </c>
      <c r="B490" s="37" t="s">
        <v>13</v>
      </c>
      <c r="C490" s="52">
        <f>SUM(C466:C489)</f>
        <v>0</v>
      </c>
      <c r="D490" s="50">
        <f>SUM(D466:D489)</f>
        <v>0</v>
      </c>
      <c r="E490" s="90"/>
      <c r="F490" s="91">
        <f>SUM(F466:F489)</f>
        <v>0</v>
      </c>
      <c r="G490" s="91">
        <f>SUM(G466:G489)</f>
        <v>0</v>
      </c>
    </row>
    <row r="491" spans="1:7" x14ac:dyDescent="0.25">
      <c r="A491" s="86"/>
      <c r="B491" s="86" t="s">
        <v>1275</v>
      </c>
      <c r="C491" s="58"/>
      <c r="D491" s="58" t="s">
        <v>75</v>
      </c>
      <c r="E491" s="61"/>
      <c r="F491" s="58" t="s">
        <v>36</v>
      </c>
      <c r="G491" s="58" t="s">
        <v>76</v>
      </c>
    </row>
    <row r="492" spans="1:7" x14ac:dyDescent="0.25">
      <c r="A492" s="10" t="s">
        <v>620</v>
      </c>
      <c r="B492" s="10" t="s">
        <v>80</v>
      </c>
      <c r="C492" s="89" t="s">
        <v>9</v>
      </c>
      <c r="D492" s="10"/>
      <c r="E492" s="10"/>
      <c r="F492" s="10"/>
      <c r="G492" s="10"/>
    </row>
    <row r="493" spans="1:7" x14ac:dyDescent="0.25">
      <c r="A493" s="10"/>
      <c r="B493" s="10"/>
      <c r="C493" s="10"/>
      <c r="D493" s="10"/>
      <c r="E493" s="10"/>
      <c r="F493" s="10"/>
      <c r="G493" s="10"/>
    </row>
    <row r="494" spans="1:7" x14ac:dyDescent="0.25">
      <c r="A494" s="10" t="s">
        <v>621</v>
      </c>
      <c r="B494" s="37" t="s">
        <v>81</v>
      </c>
      <c r="C494" s="10"/>
      <c r="D494" s="10"/>
      <c r="E494" s="10"/>
      <c r="F494" s="10"/>
      <c r="G494" s="10"/>
    </row>
    <row r="495" spans="1:7" x14ac:dyDescent="0.25">
      <c r="A495" s="10" t="s">
        <v>622</v>
      </c>
      <c r="B495" s="10" t="s">
        <v>82</v>
      </c>
      <c r="C495" s="47"/>
      <c r="D495" s="49"/>
      <c r="E495" s="10"/>
      <c r="F495" s="46" t="str">
        <f t="shared" ref="F495:F502" si="24">IF($C$503=0,"",IF(C495="[for completion]","",C495/$C$503))</f>
        <v/>
      </c>
      <c r="G495" s="46" t="str">
        <f t="shared" ref="G495:G502" si="25">IF($D$503=0,"",IF(D495="[for completion]","",D495/$D$503))</f>
        <v/>
      </c>
    </row>
    <row r="496" spans="1:7" x14ac:dyDescent="0.25">
      <c r="A496" s="10" t="s">
        <v>623</v>
      </c>
      <c r="B496" s="10" t="s">
        <v>83</v>
      </c>
      <c r="C496" s="47"/>
      <c r="D496" s="49"/>
      <c r="E496" s="10"/>
      <c r="F496" s="46" t="str">
        <f t="shared" si="24"/>
        <v/>
      </c>
      <c r="G496" s="46" t="str">
        <f t="shared" si="25"/>
        <v/>
      </c>
    </row>
    <row r="497" spans="1:7" x14ac:dyDescent="0.25">
      <c r="A497" s="10" t="s">
        <v>624</v>
      </c>
      <c r="B497" s="10" t="s">
        <v>84</v>
      </c>
      <c r="C497" s="47"/>
      <c r="D497" s="49"/>
      <c r="E497" s="10"/>
      <c r="F497" s="46" t="str">
        <f t="shared" si="24"/>
        <v/>
      </c>
      <c r="G497" s="46" t="str">
        <f t="shared" si="25"/>
        <v/>
      </c>
    </row>
    <row r="498" spans="1:7" x14ac:dyDescent="0.25">
      <c r="A498" s="10" t="s">
        <v>625</v>
      </c>
      <c r="B498" s="10" t="s">
        <v>85</v>
      </c>
      <c r="C498" s="47"/>
      <c r="D498" s="49"/>
      <c r="E498" s="10"/>
      <c r="F498" s="46" t="str">
        <f t="shared" si="24"/>
        <v/>
      </c>
      <c r="G498" s="46" t="str">
        <f t="shared" si="25"/>
        <v/>
      </c>
    </row>
    <row r="499" spans="1:7" x14ac:dyDescent="0.25">
      <c r="A499" s="10" t="s">
        <v>626</v>
      </c>
      <c r="B499" s="10" t="s">
        <v>86</v>
      </c>
      <c r="C499" s="47"/>
      <c r="D499" s="49"/>
      <c r="E499" s="10"/>
      <c r="F499" s="46" t="str">
        <f t="shared" si="24"/>
        <v/>
      </c>
      <c r="G499" s="46" t="str">
        <f t="shared" si="25"/>
        <v/>
      </c>
    </row>
    <row r="500" spans="1:7" x14ac:dyDescent="0.25">
      <c r="A500" s="10" t="s">
        <v>627</v>
      </c>
      <c r="B500" s="10" t="s">
        <v>87</v>
      </c>
      <c r="C500" s="47"/>
      <c r="D500" s="49"/>
      <c r="E500" s="10"/>
      <c r="F500" s="46" t="str">
        <f t="shared" si="24"/>
        <v/>
      </c>
      <c r="G500" s="46" t="str">
        <f t="shared" si="25"/>
        <v/>
      </c>
    </row>
    <row r="501" spans="1:7" x14ac:dyDescent="0.25">
      <c r="A501" s="10" t="s">
        <v>628</v>
      </c>
      <c r="B501" s="10" t="s">
        <v>88</v>
      </c>
      <c r="C501" s="47"/>
      <c r="D501" s="49"/>
      <c r="E501" s="10"/>
      <c r="F501" s="46" t="str">
        <f t="shared" si="24"/>
        <v/>
      </c>
      <c r="G501" s="46" t="str">
        <f t="shared" si="25"/>
        <v/>
      </c>
    </row>
    <row r="502" spans="1:7" x14ac:dyDescent="0.25">
      <c r="A502" s="10" t="s">
        <v>629</v>
      </c>
      <c r="B502" s="10" t="s">
        <v>89</v>
      </c>
      <c r="C502" s="47" t="s">
        <v>9</v>
      </c>
      <c r="D502" s="49" t="s">
        <v>9</v>
      </c>
      <c r="E502" s="10"/>
      <c r="F502" s="46" t="str">
        <f t="shared" si="24"/>
        <v/>
      </c>
      <c r="G502" s="46" t="str">
        <f t="shared" si="25"/>
        <v/>
      </c>
    </row>
    <row r="503" spans="1:7" x14ac:dyDescent="0.25">
      <c r="A503" s="10" t="s">
        <v>1409</v>
      </c>
      <c r="B503" s="42" t="s">
        <v>13</v>
      </c>
      <c r="C503" s="47">
        <f>SUM(C495:C502)</f>
        <v>0</v>
      </c>
      <c r="D503" s="49">
        <f>SUM(D495:D502)</f>
        <v>0</v>
      </c>
      <c r="E503" s="10"/>
      <c r="F503" s="89">
        <f>SUM(F495:F502)</f>
        <v>0</v>
      </c>
      <c r="G503" s="89">
        <f>SUM(G495:G502)</f>
        <v>0</v>
      </c>
    </row>
    <row r="504" spans="1:7" x14ac:dyDescent="0.25">
      <c r="A504" s="10" t="s">
        <v>630</v>
      </c>
      <c r="B504" s="34" t="s">
        <v>90</v>
      </c>
      <c r="C504" s="47"/>
      <c r="D504" s="49"/>
      <c r="E504" s="10"/>
      <c r="F504" s="46" t="str">
        <f t="shared" ref="F504:F509" si="26">IF($C$503=0,"",IF(C504="[for completion]","",C504/$C$503))</f>
        <v/>
      </c>
      <c r="G504" s="46" t="str">
        <f t="shared" ref="G504:G509" si="27">IF($D$503=0,"",IF(D504="[for completion]","",D504/$D$503))</f>
        <v/>
      </c>
    </row>
    <row r="505" spans="1:7" x14ac:dyDescent="0.25">
      <c r="A505" s="10" t="s">
        <v>631</v>
      </c>
      <c r="B505" s="34" t="s">
        <v>91</v>
      </c>
      <c r="C505" s="47"/>
      <c r="D505" s="49"/>
      <c r="E505" s="10"/>
      <c r="F505" s="46" t="str">
        <f t="shared" si="26"/>
        <v/>
      </c>
      <c r="G505" s="46" t="str">
        <f t="shared" si="27"/>
        <v/>
      </c>
    </row>
    <row r="506" spans="1:7" x14ac:dyDescent="0.25">
      <c r="A506" s="10" t="s">
        <v>632</v>
      </c>
      <c r="B506" s="34" t="s">
        <v>92</v>
      </c>
      <c r="C506" s="47"/>
      <c r="D506" s="49"/>
      <c r="E506" s="10"/>
      <c r="F506" s="46" t="str">
        <f t="shared" si="26"/>
        <v/>
      </c>
      <c r="G506" s="46" t="str">
        <f t="shared" si="27"/>
        <v/>
      </c>
    </row>
    <row r="507" spans="1:7" x14ac:dyDescent="0.25">
      <c r="A507" s="10" t="s">
        <v>690</v>
      </c>
      <c r="B507" s="34" t="s">
        <v>93</v>
      </c>
      <c r="C507" s="47"/>
      <c r="D507" s="49"/>
      <c r="E507" s="10"/>
      <c r="F507" s="46" t="str">
        <f t="shared" si="26"/>
        <v/>
      </c>
      <c r="G507" s="46" t="str">
        <f t="shared" si="27"/>
        <v/>
      </c>
    </row>
    <row r="508" spans="1:7" x14ac:dyDescent="0.25">
      <c r="A508" s="10" t="s">
        <v>691</v>
      </c>
      <c r="B508" s="34" t="s">
        <v>94</v>
      </c>
      <c r="C508" s="47"/>
      <c r="D508" s="49"/>
      <c r="E508" s="10"/>
      <c r="F508" s="46" t="str">
        <f t="shared" si="26"/>
        <v/>
      </c>
      <c r="G508" s="46" t="str">
        <f t="shared" si="27"/>
        <v/>
      </c>
    </row>
    <row r="509" spans="1:7" x14ac:dyDescent="0.25">
      <c r="A509" s="10" t="s">
        <v>692</v>
      </c>
      <c r="B509" s="34" t="s">
        <v>95</v>
      </c>
      <c r="C509" s="47"/>
      <c r="D509" s="49"/>
      <c r="E509" s="10"/>
      <c r="F509" s="46" t="str">
        <f t="shared" si="26"/>
        <v/>
      </c>
      <c r="G509" s="46" t="str">
        <f t="shared" si="27"/>
        <v/>
      </c>
    </row>
    <row r="510" spans="1:7" x14ac:dyDescent="0.25">
      <c r="A510" s="10" t="s">
        <v>693</v>
      </c>
      <c r="B510" s="34"/>
      <c r="C510" s="10"/>
      <c r="D510" s="10"/>
      <c r="E510" s="10"/>
      <c r="F510" s="31"/>
      <c r="G510" s="31"/>
    </row>
    <row r="511" spans="1:7" x14ac:dyDescent="0.25">
      <c r="A511" s="10" t="s">
        <v>694</v>
      </c>
      <c r="B511" s="34"/>
      <c r="C511" s="10"/>
      <c r="D511" s="10"/>
      <c r="E511" s="10"/>
      <c r="F511" s="31"/>
      <c r="G511" s="31"/>
    </row>
    <row r="512" spans="1:7" x14ac:dyDescent="0.25">
      <c r="A512" s="10" t="s">
        <v>695</v>
      </c>
      <c r="B512" s="34"/>
      <c r="C512" s="10"/>
      <c r="D512" s="10"/>
      <c r="E512" s="10"/>
      <c r="F512" s="90"/>
      <c r="G512" s="90"/>
    </row>
    <row r="513" spans="1:7" x14ac:dyDescent="0.25">
      <c r="A513" s="58"/>
      <c r="B513" s="58" t="s">
        <v>1276</v>
      </c>
      <c r="C513" s="58"/>
      <c r="D513" s="58" t="s">
        <v>75</v>
      </c>
      <c r="E513" s="61"/>
      <c r="F513" s="58" t="s">
        <v>36</v>
      </c>
      <c r="G513" s="58" t="s">
        <v>76</v>
      </c>
    </row>
    <row r="514" spans="1:7" x14ac:dyDescent="0.25">
      <c r="A514" s="10" t="s">
        <v>633</v>
      </c>
      <c r="B514" s="10" t="s">
        <v>80</v>
      </c>
      <c r="C514" s="89" t="s">
        <v>11</v>
      </c>
      <c r="D514" s="10"/>
      <c r="E514" s="10"/>
      <c r="F514" s="10"/>
      <c r="G514" s="10"/>
    </row>
    <row r="515" spans="1:7" x14ac:dyDescent="0.25">
      <c r="A515" s="10"/>
      <c r="B515" s="10"/>
      <c r="C515" s="10"/>
      <c r="D515" s="10"/>
      <c r="E515" s="10"/>
      <c r="F515" s="10"/>
      <c r="G515" s="10"/>
    </row>
    <row r="516" spans="1:7" x14ac:dyDescent="0.25">
      <c r="A516" s="10"/>
      <c r="B516" s="37" t="s">
        <v>81</v>
      </c>
      <c r="C516" s="10"/>
      <c r="D516" s="10"/>
      <c r="E516" s="10"/>
      <c r="F516" s="10"/>
      <c r="G516" s="10"/>
    </row>
    <row r="517" spans="1:7" x14ac:dyDescent="0.25">
      <c r="A517" s="10" t="s">
        <v>634</v>
      </c>
      <c r="B517" s="10" t="s">
        <v>82</v>
      </c>
      <c r="C517" s="47"/>
      <c r="D517" s="49"/>
      <c r="E517" s="10"/>
      <c r="F517" s="46" t="str">
        <f t="shared" ref="F517:F524" si="28">IF($C$525=0,"",IF(C517="[Mark as ND1 if not relevant]","",C517/$C$525))</f>
        <v/>
      </c>
      <c r="G517" s="46" t="str">
        <f t="shared" ref="G517:G524" si="29">IF($D$525=0,"",IF(D517="[Mark as ND1 if not relevant]","",D517/$D$525))</f>
        <v/>
      </c>
    </row>
    <row r="518" spans="1:7" x14ac:dyDescent="0.25">
      <c r="A518" s="10" t="s">
        <v>635</v>
      </c>
      <c r="B518" s="10" t="s">
        <v>83</v>
      </c>
      <c r="C518" s="47"/>
      <c r="D518" s="49"/>
      <c r="E518" s="10"/>
      <c r="F518" s="46" t="str">
        <f t="shared" si="28"/>
        <v/>
      </c>
      <c r="G518" s="46" t="str">
        <f t="shared" si="29"/>
        <v/>
      </c>
    </row>
    <row r="519" spans="1:7" x14ac:dyDescent="0.25">
      <c r="A519" s="10" t="s">
        <v>636</v>
      </c>
      <c r="B519" s="10" t="s">
        <v>84</v>
      </c>
      <c r="C519" s="47"/>
      <c r="D519" s="49"/>
      <c r="E519" s="10"/>
      <c r="F519" s="46" t="str">
        <f t="shared" si="28"/>
        <v/>
      </c>
      <c r="G519" s="46" t="str">
        <f t="shared" si="29"/>
        <v/>
      </c>
    </row>
    <row r="520" spans="1:7" x14ac:dyDescent="0.25">
      <c r="A520" s="10" t="s">
        <v>637</v>
      </c>
      <c r="B520" s="10" t="s">
        <v>85</v>
      </c>
      <c r="C520" s="47"/>
      <c r="D520" s="49"/>
      <c r="E520" s="10"/>
      <c r="F520" s="46" t="str">
        <f t="shared" si="28"/>
        <v/>
      </c>
      <c r="G520" s="46" t="str">
        <f t="shared" si="29"/>
        <v/>
      </c>
    </row>
    <row r="521" spans="1:7" x14ac:dyDescent="0.25">
      <c r="A521" s="10" t="s">
        <v>638</v>
      </c>
      <c r="B521" s="10" t="s">
        <v>86</v>
      </c>
      <c r="C521" s="47"/>
      <c r="D521" s="49"/>
      <c r="E521" s="10"/>
      <c r="F521" s="46" t="str">
        <f t="shared" si="28"/>
        <v/>
      </c>
      <c r="G521" s="46" t="str">
        <f t="shared" si="29"/>
        <v/>
      </c>
    </row>
    <row r="522" spans="1:7" x14ac:dyDescent="0.25">
      <c r="A522" s="10" t="s">
        <v>639</v>
      </c>
      <c r="B522" s="10" t="s">
        <v>87</v>
      </c>
      <c r="C522" s="47"/>
      <c r="D522" s="49"/>
      <c r="E522" s="10"/>
      <c r="F522" s="46" t="str">
        <f t="shared" si="28"/>
        <v/>
      </c>
      <c r="G522" s="46" t="str">
        <f t="shared" si="29"/>
        <v/>
      </c>
    </row>
    <row r="523" spans="1:7" x14ac:dyDescent="0.25">
      <c r="A523" s="10" t="s">
        <v>640</v>
      </c>
      <c r="B523" s="10" t="s">
        <v>88</v>
      </c>
      <c r="C523" s="47"/>
      <c r="D523" s="49"/>
      <c r="E523" s="10"/>
      <c r="F523" s="46" t="str">
        <f t="shared" si="28"/>
        <v/>
      </c>
      <c r="G523" s="46" t="str">
        <f t="shared" si="29"/>
        <v/>
      </c>
    </row>
    <row r="524" spans="1:7" x14ac:dyDescent="0.25">
      <c r="A524" s="10" t="s">
        <v>641</v>
      </c>
      <c r="B524" s="10" t="s">
        <v>89</v>
      </c>
      <c r="C524" s="47" t="s">
        <v>11</v>
      </c>
      <c r="D524" s="49" t="s">
        <v>11</v>
      </c>
      <c r="E524" s="10"/>
      <c r="F524" s="46" t="str">
        <f t="shared" si="28"/>
        <v/>
      </c>
      <c r="G524" s="46" t="str">
        <f t="shared" si="29"/>
        <v/>
      </c>
    </row>
    <row r="525" spans="1:7" x14ac:dyDescent="0.25">
      <c r="A525" s="10" t="s">
        <v>642</v>
      </c>
      <c r="B525" s="42" t="s">
        <v>13</v>
      </c>
      <c r="C525" s="47">
        <f>SUM(C517:C524)</f>
        <v>0</v>
      </c>
      <c r="D525" s="49">
        <f>SUM(D517:D524)</f>
        <v>0</v>
      </c>
      <c r="E525" s="10"/>
      <c r="F525" s="89">
        <f>SUM(F517:F524)</f>
        <v>0</v>
      </c>
      <c r="G525" s="89">
        <f>SUM(G517:G524)</f>
        <v>0</v>
      </c>
    </row>
    <row r="526" spans="1:7" x14ac:dyDescent="0.25">
      <c r="A526" s="10" t="s">
        <v>671</v>
      </c>
      <c r="B526" s="34" t="s">
        <v>90</v>
      </c>
      <c r="C526" s="47"/>
      <c r="D526" s="49"/>
      <c r="E526" s="10"/>
      <c r="F526" s="46" t="str">
        <f t="shared" ref="F526:F531" si="30">IF($C$525=0,"",IF(C526="[for completion]","",C526/$C$525))</f>
        <v/>
      </c>
      <c r="G526" s="46" t="str">
        <f t="shared" ref="G526:G531" si="31">IF($D$525=0,"",IF(D526="[for completion]","",D526/$D$525))</f>
        <v/>
      </c>
    </row>
    <row r="527" spans="1:7" x14ac:dyDescent="0.25">
      <c r="A527" s="10" t="s">
        <v>672</v>
      </c>
      <c r="B527" s="34" t="s">
        <v>91</v>
      </c>
      <c r="C527" s="47"/>
      <c r="D527" s="49"/>
      <c r="E527" s="10"/>
      <c r="F527" s="46" t="str">
        <f t="shared" si="30"/>
        <v/>
      </c>
      <c r="G527" s="46" t="str">
        <f t="shared" si="31"/>
        <v/>
      </c>
    </row>
    <row r="528" spans="1:7" x14ac:dyDescent="0.25">
      <c r="A528" s="10" t="s">
        <v>673</v>
      </c>
      <c r="B528" s="34" t="s">
        <v>92</v>
      </c>
      <c r="C528" s="47"/>
      <c r="D528" s="49"/>
      <c r="E528" s="10"/>
      <c r="F528" s="46" t="str">
        <f t="shared" si="30"/>
        <v/>
      </c>
      <c r="G528" s="46" t="str">
        <f t="shared" si="31"/>
        <v/>
      </c>
    </row>
    <row r="529" spans="1:7" x14ac:dyDescent="0.25">
      <c r="A529" s="10" t="s">
        <v>1179</v>
      </c>
      <c r="B529" s="34" t="s">
        <v>93</v>
      </c>
      <c r="C529" s="47"/>
      <c r="D529" s="49"/>
      <c r="E529" s="10"/>
      <c r="F529" s="46" t="str">
        <f t="shared" si="30"/>
        <v/>
      </c>
      <c r="G529" s="46" t="str">
        <f t="shared" si="31"/>
        <v/>
      </c>
    </row>
    <row r="530" spans="1:7" x14ac:dyDescent="0.25">
      <c r="A530" s="10" t="s">
        <v>1180</v>
      </c>
      <c r="B530" s="34" t="s">
        <v>94</v>
      </c>
      <c r="C530" s="47"/>
      <c r="D530" s="49"/>
      <c r="E530" s="10"/>
      <c r="F530" s="46" t="str">
        <f t="shared" si="30"/>
        <v/>
      </c>
      <c r="G530" s="46" t="str">
        <f t="shared" si="31"/>
        <v/>
      </c>
    </row>
    <row r="531" spans="1:7" x14ac:dyDescent="0.25">
      <c r="A531" s="10" t="s">
        <v>1181</v>
      </c>
      <c r="B531" s="34" t="s">
        <v>95</v>
      </c>
      <c r="C531" s="47"/>
      <c r="D531" s="49"/>
      <c r="E531" s="10"/>
      <c r="F531" s="46" t="str">
        <f t="shared" si="30"/>
        <v/>
      </c>
      <c r="G531" s="46" t="str">
        <f t="shared" si="31"/>
        <v/>
      </c>
    </row>
    <row r="532" spans="1:7" x14ac:dyDescent="0.25">
      <c r="A532" s="10" t="s">
        <v>1182</v>
      </c>
      <c r="B532" s="34"/>
      <c r="C532" s="10"/>
      <c r="D532" s="10"/>
      <c r="E532" s="10"/>
      <c r="F532" s="46"/>
      <c r="G532" s="46"/>
    </row>
    <row r="533" spans="1:7" x14ac:dyDescent="0.25">
      <c r="A533" s="10" t="s">
        <v>1183</v>
      </c>
      <c r="B533" s="34"/>
      <c r="C533" s="10"/>
      <c r="D533" s="10"/>
      <c r="E533" s="10"/>
      <c r="F533" s="46"/>
      <c r="G533" s="46"/>
    </row>
    <row r="534" spans="1:7" x14ac:dyDescent="0.25">
      <c r="A534" s="10" t="s">
        <v>1184</v>
      </c>
      <c r="B534" s="34"/>
      <c r="C534" s="10"/>
      <c r="D534" s="10"/>
      <c r="E534" s="10"/>
      <c r="F534" s="46"/>
      <c r="G534" s="89"/>
    </row>
    <row r="535" spans="1:7" x14ac:dyDescent="0.25">
      <c r="A535" s="58"/>
      <c r="B535" s="58" t="s">
        <v>1277</v>
      </c>
      <c r="C535" s="58"/>
      <c r="D535" s="58"/>
      <c r="E535" s="61"/>
      <c r="F535" s="58"/>
      <c r="G535" s="58"/>
    </row>
    <row r="536" spans="1:7" x14ac:dyDescent="0.25">
      <c r="A536" s="10" t="s">
        <v>674</v>
      </c>
      <c r="B536" s="37" t="s">
        <v>108</v>
      </c>
      <c r="C536" s="89"/>
      <c r="D536" s="10"/>
      <c r="E536" s="10"/>
      <c r="F536" s="10"/>
      <c r="G536" s="10"/>
    </row>
    <row r="537" spans="1:7" x14ac:dyDescent="0.25">
      <c r="A537" s="10" t="s">
        <v>675</v>
      </c>
      <c r="B537" s="37" t="s">
        <v>109</v>
      </c>
      <c r="C537" s="89"/>
      <c r="D537" s="10"/>
      <c r="E537" s="10"/>
      <c r="F537" s="10"/>
      <c r="G537" s="10"/>
    </row>
    <row r="538" spans="1:7" x14ac:dyDescent="0.25">
      <c r="A538" s="10" t="s">
        <v>676</v>
      </c>
      <c r="B538" s="37" t="s">
        <v>110</v>
      </c>
      <c r="C538" s="89"/>
      <c r="D538" s="10"/>
      <c r="E538" s="10"/>
      <c r="F538" s="10"/>
      <c r="G538" s="10"/>
    </row>
    <row r="539" spans="1:7" x14ac:dyDescent="0.25">
      <c r="A539" s="10" t="s">
        <v>677</v>
      </c>
      <c r="B539" s="37" t="s">
        <v>111</v>
      </c>
      <c r="C539" s="89"/>
      <c r="D539" s="10"/>
      <c r="E539" s="10"/>
      <c r="F539" s="10"/>
      <c r="G539" s="10"/>
    </row>
    <row r="540" spans="1:7" x14ac:dyDescent="0.25">
      <c r="A540" s="10" t="s">
        <v>678</v>
      </c>
      <c r="B540" s="37" t="s">
        <v>112</v>
      </c>
      <c r="C540" s="89"/>
      <c r="D540" s="10"/>
      <c r="E540" s="10"/>
      <c r="F540" s="10"/>
      <c r="G540" s="10"/>
    </row>
    <row r="541" spans="1:7" x14ac:dyDescent="0.25">
      <c r="A541" s="10" t="s">
        <v>679</v>
      </c>
      <c r="B541" s="37" t="s">
        <v>113</v>
      </c>
      <c r="C541" s="89"/>
      <c r="D541" s="10"/>
      <c r="E541" s="10"/>
      <c r="F541" s="10"/>
      <c r="G541" s="10"/>
    </row>
    <row r="542" spans="1:7" x14ac:dyDescent="0.25">
      <c r="A542" s="10" t="s">
        <v>680</v>
      </c>
      <c r="B542" s="37" t="s">
        <v>114</v>
      </c>
      <c r="C542" s="89"/>
      <c r="D542" s="10"/>
      <c r="E542" s="10"/>
      <c r="F542" s="10"/>
      <c r="G542" s="10"/>
    </row>
    <row r="543" spans="1:7" x14ac:dyDescent="0.25">
      <c r="A543" s="10" t="s">
        <v>681</v>
      </c>
      <c r="B543" s="37" t="s">
        <v>726</v>
      </c>
      <c r="C543" s="89"/>
      <c r="D543" s="10"/>
      <c r="E543" s="10"/>
      <c r="F543" s="10"/>
      <c r="G543" s="10"/>
    </row>
    <row r="544" spans="1:7" x14ac:dyDescent="0.25">
      <c r="A544" s="10" t="s">
        <v>682</v>
      </c>
      <c r="B544" s="37" t="s">
        <v>727</v>
      </c>
      <c r="C544" s="89"/>
      <c r="D544" s="10"/>
      <c r="E544" s="10"/>
      <c r="F544" s="10"/>
      <c r="G544" s="10"/>
    </row>
    <row r="545" spans="1:7" x14ac:dyDescent="0.25">
      <c r="A545" s="10" t="s">
        <v>683</v>
      </c>
      <c r="B545" s="37" t="s">
        <v>728</v>
      </c>
      <c r="C545" s="89"/>
      <c r="D545" s="10"/>
      <c r="E545" s="10"/>
      <c r="F545" s="10"/>
      <c r="G545" s="10"/>
    </row>
    <row r="546" spans="1:7" x14ac:dyDescent="0.25">
      <c r="A546" s="10" t="s">
        <v>1185</v>
      </c>
      <c r="B546" s="37" t="s">
        <v>115</v>
      </c>
      <c r="C546" s="89"/>
      <c r="D546" s="10"/>
      <c r="E546" s="10"/>
      <c r="F546" s="10"/>
      <c r="G546" s="10"/>
    </row>
    <row r="547" spans="1:7" x14ac:dyDescent="0.25">
      <c r="A547" s="10" t="s">
        <v>1186</v>
      </c>
      <c r="B547" s="37" t="s">
        <v>1621</v>
      </c>
      <c r="C547" s="89"/>
      <c r="D547" s="10"/>
      <c r="E547" s="10"/>
      <c r="F547" s="10"/>
      <c r="G547" s="10"/>
    </row>
    <row r="548" spans="1:7" x14ac:dyDescent="0.25">
      <c r="A548" s="10" t="s">
        <v>1187</v>
      </c>
      <c r="B548" s="37" t="s">
        <v>12</v>
      </c>
      <c r="C548" s="89" t="s">
        <v>9</v>
      </c>
      <c r="D548" s="10"/>
      <c r="E548" s="10"/>
      <c r="F548" s="10"/>
      <c r="G548" s="10"/>
    </row>
    <row r="549" spans="1:7" x14ac:dyDescent="0.25">
      <c r="A549" s="10" t="s">
        <v>696</v>
      </c>
      <c r="B549" s="34" t="s">
        <v>729</v>
      </c>
      <c r="C549" s="89"/>
      <c r="D549" s="10"/>
      <c r="E549" s="10"/>
      <c r="F549" s="10"/>
      <c r="G549" s="10"/>
    </row>
    <row r="550" spans="1:7" x14ac:dyDescent="0.25">
      <c r="A550" s="10" t="s">
        <v>1188</v>
      </c>
      <c r="B550" s="34" t="s">
        <v>14</v>
      </c>
      <c r="C550" s="89"/>
      <c r="D550" s="10"/>
      <c r="E550" s="10"/>
      <c r="F550" s="10"/>
      <c r="G550" s="10"/>
    </row>
    <row r="551" spans="1:7" x14ac:dyDescent="0.25">
      <c r="A551" s="10" t="s">
        <v>1189</v>
      </c>
      <c r="B551" s="34" t="s">
        <v>14</v>
      </c>
      <c r="C551" s="89"/>
      <c r="D551" s="10"/>
      <c r="E551" s="10"/>
      <c r="F551" s="10"/>
      <c r="G551" s="10"/>
    </row>
    <row r="552" spans="1:7" x14ac:dyDescent="0.25">
      <c r="A552" s="10" t="s">
        <v>1410</v>
      </c>
      <c r="B552" s="34" t="s">
        <v>14</v>
      </c>
      <c r="C552" s="89"/>
      <c r="D552" s="10"/>
      <c r="E552" s="10"/>
      <c r="F552" s="10"/>
      <c r="G552" s="10"/>
    </row>
    <row r="553" spans="1:7" x14ac:dyDescent="0.25">
      <c r="A553" s="10" t="s">
        <v>1411</v>
      </c>
      <c r="B553" s="34" t="s">
        <v>14</v>
      </c>
      <c r="C553" s="89"/>
      <c r="D553" s="10"/>
      <c r="E553" s="10"/>
      <c r="F553" s="10"/>
      <c r="G553" s="10"/>
    </row>
    <row r="554" spans="1:7" x14ac:dyDescent="0.25">
      <c r="A554" s="10" t="s">
        <v>1412</v>
      </c>
      <c r="B554" s="34" t="s">
        <v>14</v>
      </c>
      <c r="C554" s="89"/>
      <c r="D554" s="10"/>
      <c r="E554" s="10"/>
      <c r="F554" s="10"/>
      <c r="G554" s="10"/>
    </row>
    <row r="555" spans="1:7" x14ac:dyDescent="0.25">
      <c r="A555" s="10" t="s">
        <v>1413</v>
      </c>
      <c r="B555" s="34" t="s">
        <v>14</v>
      </c>
      <c r="C555" s="89"/>
      <c r="D555" s="10"/>
      <c r="E555" s="10"/>
      <c r="F555" s="10"/>
      <c r="G555" s="10"/>
    </row>
    <row r="556" spans="1:7" x14ac:dyDescent="0.25">
      <c r="A556" s="10" t="s">
        <v>1414</v>
      </c>
      <c r="B556" s="34" t="s">
        <v>14</v>
      </c>
      <c r="C556" s="89"/>
      <c r="D556" s="10"/>
      <c r="E556" s="10"/>
      <c r="F556" s="10"/>
      <c r="G556" s="10"/>
    </row>
    <row r="557" spans="1:7" x14ac:dyDescent="0.25">
      <c r="A557" s="10" t="s">
        <v>1415</v>
      </c>
      <c r="B557" s="34" t="s">
        <v>14</v>
      </c>
      <c r="C557" s="89"/>
      <c r="D557" s="10"/>
      <c r="E557" s="10"/>
      <c r="F557" s="10"/>
      <c r="G557" s="10"/>
    </row>
    <row r="558" spans="1:7" x14ac:dyDescent="0.25">
      <c r="A558" s="10" t="s">
        <v>1416</v>
      </c>
      <c r="B558" s="34" t="s">
        <v>14</v>
      </c>
      <c r="C558" s="89"/>
      <c r="D558" s="10"/>
      <c r="E558" s="10"/>
      <c r="F558" s="10"/>
      <c r="G558" s="10"/>
    </row>
    <row r="559" spans="1:7" x14ac:dyDescent="0.25">
      <c r="A559" s="10" t="s">
        <v>1417</v>
      </c>
      <c r="B559" s="34" t="s">
        <v>14</v>
      </c>
      <c r="C559" s="89"/>
      <c r="D559" s="10"/>
      <c r="E559" s="10"/>
      <c r="F559" s="10"/>
      <c r="G559" s="10"/>
    </row>
    <row r="560" spans="1:7" x14ac:dyDescent="0.25">
      <c r="A560" s="10" t="s">
        <v>1418</v>
      </c>
      <c r="B560" s="34" t="s">
        <v>14</v>
      </c>
      <c r="C560" s="89"/>
      <c r="D560" s="10"/>
      <c r="E560" s="10"/>
      <c r="F560" s="10"/>
      <c r="G560" s="8"/>
    </row>
    <row r="561" spans="1:7" x14ac:dyDescent="0.25">
      <c r="A561" s="10" t="s">
        <v>1419</v>
      </c>
      <c r="B561" s="34" t="s">
        <v>14</v>
      </c>
      <c r="C561" s="89"/>
      <c r="D561" s="10"/>
      <c r="E561" s="10"/>
      <c r="F561" s="10"/>
      <c r="G561" s="8"/>
    </row>
    <row r="562" spans="1:7" x14ac:dyDescent="0.25">
      <c r="A562" s="10" t="s">
        <v>1420</v>
      </c>
      <c r="B562" s="34" t="s">
        <v>14</v>
      </c>
      <c r="C562" s="89"/>
      <c r="D562" s="10"/>
      <c r="E562" s="10"/>
      <c r="F562" s="10"/>
      <c r="G562" s="8"/>
    </row>
    <row r="563" spans="1:7" x14ac:dyDescent="0.25">
      <c r="A563" s="58"/>
      <c r="B563" s="58"/>
      <c r="C563" s="58"/>
      <c r="D563" s="58"/>
      <c r="E563" s="58"/>
      <c r="F563" s="86" t="s">
        <v>36</v>
      </c>
      <c r="G563" s="58" t="s">
        <v>307</v>
      </c>
    </row>
    <row r="564" spans="1:7" x14ac:dyDescent="0.25">
      <c r="A564" s="10" t="s">
        <v>684</v>
      </c>
      <c r="B564" s="37"/>
      <c r="C564" s="47"/>
      <c r="D564" s="49"/>
      <c r="E564" s="15"/>
      <c r="F564" s="46" t="str">
        <f t="shared" ref="F564:F581" si="32">IF($C$582=0,"",IF(C564="[for completion]","",IF(C564="","",C564/$C$582)))</f>
        <v/>
      </c>
      <c r="G564" s="46" t="str">
        <f t="shared" ref="G564:G581" si="33">IF($D$582=0,"",IF(D564="[for completion]","",IF(D564="","",D564/$D$582)))</f>
        <v/>
      </c>
    </row>
    <row r="565" spans="1:7" x14ac:dyDescent="0.25">
      <c r="A565" s="10" t="s">
        <v>685</v>
      </c>
      <c r="B565" s="37"/>
      <c r="C565" s="47"/>
      <c r="D565" s="49"/>
      <c r="E565" s="15"/>
      <c r="F565" s="46" t="str">
        <f t="shared" si="32"/>
        <v/>
      </c>
      <c r="G565" s="46" t="str">
        <f t="shared" si="33"/>
        <v/>
      </c>
    </row>
    <row r="566" spans="1:7" x14ac:dyDescent="0.25">
      <c r="A566" s="10" t="s">
        <v>686</v>
      </c>
      <c r="B566" s="37"/>
      <c r="C566" s="47"/>
      <c r="D566" s="49"/>
      <c r="E566" s="15"/>
      <c r="F566" s="46" t="str">
        <f t="shared" si="32"/>
        <v/>
      </c>
      <c r="G566" s="46" t="str">
        <f t="shared" si="33"/>
        <v/>
      </c>
    </row>
    <row r="567" spans="1:7" x14ac:dyDescent="0.25">
      <c r="A567" s="10" t="s">
        <v>687</v>
      </c>
      <c r="B567" s="37"/>
      <c r="C567" s="47"/>
      <c r="D567" s="49"/>
      <c r="E567" s="15"/>
      <c r="F567" s="46" t="str">
        <f t="shared" si="32"/>
        <v/>
      </c>
      <c r="G567" s="46" t="str">
        <f t="shared" si="33"/>
        <v/>
      </c>
    </row>
    <row r="568" spans="1:7" x14ac:dyDescent="0.25">
      <c r="A568" s="10" t="s">
        <v>688</v>
      </c>
      <c r="B568" s="37"/>
      <c r="C568" s="47"/>
      <c r="D568" s="49"/>
      <c r="E568" s="15"/>
      <c r="F568" s="46" t="str">
        <f t="shared" si="32"/>
        <v/>
      </c>
      <c r="G568" s="46" t="str">
        <f t="shared" si="33"/>
        <v/>
      </c>
    </row>
    <row r="569" spans="1:7" x14ac:dyDescent="0.25">
      <c r="A569" s="10" t="s">
        <v>1190</v>
      </c>
      <c r="B569" s="37"/>
      <c r="C569" s="47"/>
      <c r="D569" s="49"/>
      <c r="E569" s="15"/>
      <c r="F569" s="46" t="str">
        <f t="shared" si="32"/>
        <v/>
      </c>
      <c r="G569" s="46" t="str">
        <f t="shared" si="33"/>
        <v/>
      </c>
    </row>
    <row r="570" spans="1:7" x14ac:dyDescent="0.25">
      <c r="A570" s="10" t="s">
        <v>1191</v>
      </c>
      <c r="B570" s="37"/>
      <c r="C570" s="47"/>
      <c r="D570" s="49"/>
      <c r="E570" s="15"/>
      <c r="F570" s="46" t="str">
        <f t="shared" si="32"/>
        <v/>
      </c>
      <c r="G570" s="46" t="str">
        <f t="shared" si="33"/>
        <v/>
      </c>
    </row>
    <row r="571" spans="1:7" x14ac:dyDescent="0.25">
      <c r="A571" s="10" t="s">
        <v>1192</v>
      </c>
      <c r="B571" s="37"/>
      <c r="C571" s="47"/>
      <c r="D571" s="49"/>
      <c r="E571" s="15"/>
      <c r="F571" s="46" t="str">
        <f t="shared" si="32"/>
        <v/>
      </c>
      <c r="G571" s="46" t="str">
        <f t="shared" si="33"/>
        <v/>
      </c>
    </row>
    <row r="572" spans="1:7" x14ac:dyDescent="0.25">
      <c r="A572" s="10" t="s">
        <v>1193</v>
      </c>
      <c r="B572" s="37"/>
      <c r="C572" s="47"/>
      <c r="D572" s="49"/>
      <c r="E572" s="15"/>
      <c r="F572" s="46" t="str">
        <f t="shared" si="32"/>
        <v/>
      </c>
      <c r="G572" s="46" t="str">
        <f t="shared" si="33"/>
        <v/>
      </c>
    </row>
    <row r="573" spans="1:7" x14ac:dyDescent="0.25">
      <c r="A573" s="10" t="s">
        <v>1194</v>
      </c>
      <c r="B573" s="37"/>
      <c r="C573" s="47"/>
      <c r="D573" s="49"/>
      <c r="E573" s="15"/>
      <c r="F573" s="46" t="str">
        <f t="shared" si="32"/>
        <v/>
      </c>
      <c r="G573" s="46" t="str">
        <f t="shared" si="33"/>
        <v/>
      </c>
    </row>
    <row r="574" spans="1:7" x14ac:dyDescent="0.25">
      <c r="A574" s="10" t="s">
        <v>1195</v>
      </c>
      <c r="B574" s="37"/>
      <c r="C574" s="47"/>
      <c r="D574" s="49"/>
      <c r="E574" s="15"/>
      <c r="F574" s="46" t="str">
        <f t="shared" si="32"/>
        <v/>
      </c>
      <c r="G574" s="46" t="str">
        <f t="shared" si="33"/>
        <v/>
      </c>
    </row>
    <row r="575" spans="1:7" x14ac:dyDescent="0.25">
      <c r="A575" s="10" t="s">
        <v>1196</v>
      </c>
      <c r="B575" s="37"/>
      <c r="C575" s="47"/>
      <c r="D575" s="49"/>
      <c r="E575" s="15"/>
      <c r="F575" s="46" t="str">
        <f t="shared" si="32"/>
        <v/>
      </c>
      <c r="G575" s="46" t="str">
        <f t="shared" si="33"/>
        <v/>
      </c>
    </row>
    <row r="576" spans="1:7" x14ac:dyDescent="0.25">
      <c r="A576" s="10" t="s">
        <v>1197</v>
      </c>
      <c r="B576" s="37"/>
      <c r="C576" s="47"/>
      <c r="D576" s="49"/>
      <c r="E576" s="15"/>
      <c r="F576" s="46" t="str">
        <f t="shared" si="32"/>
        <v/>
      </c>
      <c r="G576" s="46" t="str">
        <f t="shared" si="33"/>
        <v/>
      </c>
    </row>
    <row r="577" spans="1:7" x14ac:dyDescent="0.25">
      <c r="A577" s="10" t="s">
        <v>1198</v>
      </c>
      <c r="B577" s="37"/>
      <c r="C577" s="47"/>
      <c r="D577" s="49"/>
      <c r="E577" s="15"/>
      <c r="F577" s="46" t="str">
        <f t="shared" si="32"/>
        <v/>
      </c>
      <c r="G577" s="46" t="str">
        <f t="shared" si="33"/>
        <v/>
      </c>
    </row>
    <row r="578" spans="1:7" x14ac:dyDescent="0.25">
      <c r="A578" s="10" t="s">
        <v>1199</v>
      </c>
      <c r="B578" s="37"/>
      <c r="C578" s="47"/>
      <c r="D578" s="49"/>
      <c r="E578" s="15"/>
      <c r="F578" s="46" t="str">
        <f t="shared" si="32"/>
        <v/>
      </c>
      <c r="G578" s="46" t="str">
        <f t="shared" si="33"/>
        <v/>
      </c>
    </row>
    <row r="579" spans="1:7" x14ac:dyDescent="0.25">
      <c r="A579" s="10" t="s">
        <v>1200</v>
      </c>
      <c r="B579" s="37"/>
      <c r="C579" s="47"/>
      <c r="D579" s="49"/>
      <c r="E579" s="15"/>
      <c r="F579" s="46" t="str">
        <f t="shared" si="32"/>
        <v/>
      </c>
      <c r="G579" s="46" t="str">
        <f t="shared" si="33"/>
        <v/>
      </c>
    </row>
    <row r="580" spans="1:7" x14ac:dyDescent="0.25">
      <c r="A580" s="10" t="s">
        <v>1201</v>
      </c>
      <c r="B580" s="37"/>
      <c r="C580" s="47"/>
      <c r="D580" s="49"/>
      <c r="E580" s="15"/>
      <c r="F580" s="46" t="str">
        <f t="shared" si="32"/>
        <v/>
      </c>
      <c r="G580" s="46" t="str">
        <f t="shared" si="33"/>
        <v/>
      </c>
    </row>
    <row r="581" spans="1:7" x14ac:dyDescent="0.25">
      <c r="A581" s="10" t="s">
        <v>1202</v>
      </c>
      <c r="B581" s="37" t="s">
        <v>656</v>
      </c>
      <c r="C581" s="47" t="s">
        <v>9</v>
      </c>
      <c r="D581" s="49" t="s">
        <v>9</v>
      </c>
      <c r="E581" s="15"/>
      <c r="F581" s="46" t="str">
        <f t="shared" si="32"/>
        <v/>
      </c>
      <c r="G581" s="46" t="str">
        <f t="shared" si="33"/>
        <v/>
      </c>
    </row>
    <row r="582" spans="1:7" x14ac:dyDescent="0.25">
      <c r="A582" s="10" t="s">
        <v>1203</v>
      </c>
      <c r="B582" s="37" t="s">
        <v>13</v>
      </c>
      <c r="C582" s="47">
        <f>SUM(C564:C581)</f>
        <v>0</v>
      </c>
      <c r="D582" s="49">
        <f>SUM(D564:D581)</f>
        <v>0</v>
      </c>
      <c r="E582" s="15"/>
      <c r="F582" s="48">
        <f>SUM(F564:F581)</f>
        <v>0</v>
      </c>
      <c r="G582" s="48">
        <f>SUM(G564:G581)</f>
        <v>0</v>
      </c>
    </row>
    <row r="583" spans="1:7" x14ac:dyDescent="0.25">
      <c r="A583" s="10" t="s">
        <v>1204</v>
      </c>
      <c r="B583" s="37"/>
      <c r="C583" s="10"/>
      <c r="D583" s="10"/>
      <c r="E583" s="15"/>
      <c r="F583" s="15"/>
      <c r="G583" s="15"/>
    </row>
    <row r="584" spans="1:7" x14ac:dyDescent="0.25">
      <c r="A584" s="10" t="s">
        <v>1205</v>
      </c>
      <c r="B584" s="37"/>
      <c r="C584" s="10"/>
      <c r="D584" s="10"/>
      <c r="E584" s="15"/>
      <c r="F584" s="15"/>
      <c r="G584" s="15"/>
    </row>
    <row r="585" spans="1:7" x14ac:dyDescent="0.25">
      <c r="A585" s="10" t="s">
        <v>1206</v>
      </c>
      <c r="B585" s="37"/>
      <c r="C585" s="10"/>
      <c r="D585" s="10"/>
      <c r="E585" s="15"/>
      <c r="F585" s="15"/>
      <c r="G585" s="15"/>
    </row>
    <row r="586" spans="1:7" x14ac:dyDescent="0.25">
      <c r="A586" s="58"/>
      <c r="B586" s="58"/>
      <c r="C586" s="58"/>
      <c r="D586" s="58"/>
      <c r="E586" s="58"/>
      <c r="F586" s="86" t="s">
        <v>36</v>
      </c>
      <c r="G586" s="58" t="s">
        <v>307</v>
      </c>
    </row>
    <row r="587" spans="1:7" x14ac:dyDescent="0.25">
      <c r="A587" s="10" t="s">
        <v>1207</v>
      </c>
      <c r="B587" s="37"/>
      <c r="C587" s="47"/>
      <c r="D587" s="49"/>
      <c r="E587" s="15"/>
      <c r="F587" s="46" t="str">
        <f t="shared" ref="F587:F604" si="34">IF($C$605=0,"",IF(C587="[for completion]","",IF(C587="","",C587/$C$605)))</f>
        <v/>
      </c>
      <c r="G587" s="46" t="str">
        <f t="shared" ref="G587:G604" si="35">IF($D$605=0,"",IF(D587="[for completion]","",IF(D587="","",D587/$D$605)))</f>
        <v/>
      </c>
    </row>
    <row r="588" spans="1:7" x14ac:dyDescent="0.25">
      <c r="A588" s="10" t="s">
        <v>1208</v>
      </c>
      <c r="B588" s="37"/>
      <c r="C588" s="47"/>
      <c r="D588" s="49"/>
      <c r="E588" s="15"/>
      <c r="F588" s="46" t="str">
        <f t="shared" si="34"/>
        <v/>
      </c>
      <c r="G588" s="46" t="str">
        <f t="shared" si="35"/>
        <v/>
      </c>
    </row>
    <row r="589" spans="1:7" x14ac:dyDescent="0.25">
      <c r="A589" s="10" t="s">
        <v>1209</v>
      </c>
      <c r="B589" s="37"/>
      <c r="C589" s="47"/>
      <c r="D589" s="49"/>
      <c r="E589" s="15"/>
      <c r="F589" s="46" t="str">
        <f t="shared" si="34"/>
        <v/>
      </c>
      <c r="G589" s="46" t="str">
        <f t="shared" si="35"/>
        <v/>
      </c>
    </row>
    <row r="590" spans="1:7" x14ac:dyDescent="0.25">
      <c r="A590" s="10" t="s">
        <v>1210</v>
      </c>
      <c r="B590" s="37"/>
      <c r="C590" s="47"/>
      <c r="D590" s="49"/>
      <c r="E590" s="15"/>
      <c r="F590" s="46" t="str">
        <f t="shared" si="34"/>
        <v/>
      </c>
      <c r="G590" s="46" t="str">
        <f t="shared" si="35"/>
        <v/>
      </c>
    </row>
    <row r="591" spans="1:7" x14ac:dyDescent="0.25">
      <c r="A591" s="10" t="s">
        <v>1211</v>
      </c>
      <c r="B591" s="37"/>
      <c r="C591" s="47"/>
      <c r="D591" s="49"/>
      <c r="E591" s="15"/>
      <c r="F591" s="46" t="str">
        <f t="shared" si="34"/>
        <v/>
      </c>
      <c r="G591" s="46" t="str">
        <f t="shared" si="35"/>
        <v/>
      </c>
    </row>
    <row r="592" spans="1:7" x14ac:dyDescent="0.25">
      <c r="A592" s="10" t="s">
        <v>1212</v>
      </c>
      <c r="B592" s="37"/>
      <c r="C592" s="47"/>
      <c r="D592" s="49"/>
      <c r="E592" s="15"/>
      <c r="F592" s="46" t="str">
        <f t="shared" si="34"/>
        <v/>
      </c>
      <c r="G592" s="46" t="str">
        <f t="shared" si="35"/>
        <v/>
      </c>
    </row>
    <row r="593" spans="1:7" x14ac:dyDescent="0.25">
      <c r="A593" s="10" t="s">
        <v>1213</v>
      </c>
      <c r="B593" s="37"/>
      <c r="C593" s="47"/>
      <c r="D593" s="49"/>
      <c r="E593" s="15"/>
      <c r="F593" s="46" t="str">
        <f t="shared" si="34"/>
        <v/>
      </c>
      <c r="G593" s="46" t="str">
        <f t="shared" si="35"/>
        <v/>
      </c>
    </row>
    <row r="594" spans="1:7" x14ac:dyDescent="0.25">
      <c r="A594" s="10" t="s">
        <v>1214</v>
      </c>
      <c r="B594" s="37"/>
      <c r="C594" s="47"/>
      <c r="D594" s="49"/>
      <c r="E594" s="15"/>
      <c r="F594" s="46" t="str">
        <f t="shared" si="34"/>
        <v/>
      </c>
      <c r="G594" s="46" t="str">
        <f t="shared" si="35"/>
        <v/>
      </c>
    </row>
    <row r="595" spans="1:7" x14ac:dyDescent="0.25">
      <c r="A595" s="10" t="s">
        <v>1215</v>
      </c>
      <c r="B595" s="37"/>
      <c r="C595" s="47"/>
      <c r="D595" s="49"/>
      <c r="E595" s="15"/>
      <c r="F595" s="46" t="str">
        <f t="shared" si="34"/>
        <v/>
      </c>
      <c r="G595" s="46" t="str">
        <f t="shared" si="35"/>
        <v/>
      </c>
    </row>
    <row r="596" spans="1:7" x14ac:dyDescent="0.25">
      <c r="A596" s="10" t="s">
        <v>1216</v>
      </c>
      <c r="B596" s="37"/>
      <c r="C596" s="47"/>
      <c r="D596" s="49"/>
      <c r="E596" s="15"/>
      <c r="F596" s="46" t="str">
        <f t="shared" si="34"/>
        <v/>
      </c>
      <c r="G596" s="46" t="str">
        <f t="shared" si="35"/>
        <v/>
      </c>
    </row>
    <row r="597" spans="1:7" x14ac:dyDescent="0.25">
      <c r="A597" s="10" t="s">
        <v>1217</v>
      </c>
      <c r="B597" s="37"/>
      <c r="C597" s="47"/>
      <c r="D597" s="49"/>
      <c r="E597" s="15"/>
      <c r="F597" s="46" t="str">
        <f t="shared" si="34"/>
        <v/>
      </c>
      <c r="G597" s="46" t="str">
        <f t="shared" si="35"/>
        <v/>
      </c>
    </row>
    <row r="598" spans="1:7" x14ac:dyDescent="0.25">
      <c r="A598" s="10" t="s">
        <v>1421</v>
      </c>
      <c r="B598" s="37"/>
      <c r="C598" s="47"/>
      <c r="D598" s="49"/>
      <c r="E598" s="15"/>
      <c r="F598" s="46" t="str">
        <f t="shared" si="34"/>
        <v/>
      </c>
      <c r="G598" s="46" t="str">
        <f t="shared" si="35"/>
        <v/>
      </c>
    </row>
    <row r="599" spans="1:7" x14ac:dyDescent="0.25">
      <c r="A599" s="10" t="s">
        <v>1422</v>
      </c>
      <c r="B599" s="37"/>
      <c r="C599" s="47"/>
      <c r="D599" s="49"/>
      <c r="E599" s="15"/>
      <c r="F599" s="46" t="str">
        <f t="shared" si="34"/>
        <v/>
      </c>
      <c r="G599" s="46" t="str">
        <f t="shared" si="35"/>
        <v/>
      </c>
    </row>
    <row r="600" spans="1:7" x14ac:dyDescent="0.25">
      <c r="A600" s="10" t="s">
        <v>1423</v>
      </c>
      <c r="B600" s="37"/>
      <c r="C600" s="47"/>
      <c r="D600" s="49"/>
      <c r="E600" s="15"/>
      <c r="F600" s="46" t="str">
        <f t="shared" si="34"/>
        <v/>
      </c>
      <c r="G600" s="46" t="str">
        <f t="shared" si="35"/>
        <v/>
      </c>
    </row>
    <row r="601" spans="1:7" x14ac:dyDescent="0.25">
      <c r="A601" s="10" t="s">
        <v>1424</v>
      </c>
      <c r="B601" s="37"/>
      <c r="C601" s="47"/>
      <c r="D601" s="49"/>
      <c r="E601" s="15"/>
      <c r="F601" s="46" t="str">
        <f t="shared" si="34"/>
        <v/>
      </c>
      <c r="G601" s="46" t="str">
        <f t="shared" si="35"/>
        <v/>
      </c>
    </row>
    <row r="602" spans="1:7" x14ac:dyDescent="0.25">
      <c r="A602" s="10" t="s">
        <v>1425</v>
      </c>
      <c r="B602" s="37"/>
      <c r="C602" s="47"/>
      <c r="D602" s="49"/>
      <c r="E602" s="15"/>
      <c r="F602" s="46" t="str">
        <f t="shared" si="34"/>
        <v/>
      </c>
      <c r="G602" s="46" t="str">
        <f t="shared" si="35"/>
        <v/>
      </c>
    </row>
    <row r="603" spans="1:7" x14ac:dyDescent="0.25">
      <c r="A603" s="10" t="s">
        <v>1426</v>
      </c>
      <c r="B603" s="37"/>
      <c r="C603" s="47"/>
      <c r="D603" s="49"/>
      <c r="E603" s="15"/>
      <c r="F603" s="46" t="str">
        <f t="shared" si="34"/>
        <v/>
      </c>
      <c r="G603" s="46" t="str">
        <f t="shared" si="35"/>
        <v/>
      </c>
    </row>
    <row r="604" spans="1:7" x14ac:dyDescent="0.25">
      <c r="A604" s="10" t="s">
        <v>1427</v>
      </c>
      <c r="B604" s="37" t="s">
        <v>656</v>
      </c>
      <c r="C604" s="47" t="s">
        <v>9</v>
      </c>
      <c r="D604" s="49" t="s">
        <v>9</v>
      </c>
      <c r="E604" s="15"/>
      <c r="F604" s="46" t="str">
        <f t="shared" si="34"/>
        <v/>
      </c>
      <c r="G604" s="46" t="str">
        <f t="shared" si="35"/>
        <v/>
      </c>
    </row>
    <row r="605" spans="1:7" x14ac:dyDescent="0.25">
      <c r="A605" s="10" t="s">
        <v>1428</v>
      </c>
      <c r="B605" s="37" t="s">
        <v>13</v>
      </c>
      <c r="C605" s="47">
        <f>SUM(C587:C604)</f>
        <v>0</v>
      </c>
      <c r="D605" s="49">
        <f>SUM(D587:D604)</f>
        <v>0</v>
      </c>
      <c r="E605" s="15"/>
      <c r="F605" s="46">
        <f>SUM(F587:F604)</f>
        <v>0</v>
      </c>
      <c r="G605" s="46">
        <f>SUM(G587:G604)</f>
        <v>0</v>
      </c>
    </row>
    <row r="606" spans="1:7" x14ac:dyDescent="0.25">
      <c r="A606" s="86"/>
      <c r="B606" s="86" t="s">
        <v>1301</v>
      </c>
      <c r="C606" s="58"/>
      <c r="D606" s="58"/>
      <c r="E606" s="58"/>
      <c r="F606" s="86" t="s">
        <v>36</v>
      </c>
      <c r="G606" s="58" t="s">
        <v>307</v>
      </c>
    </row>
    <row r="607" spans="1:7" x14ac:dyDescent="0.25">
      <c r="A607" s="10" t="s">
        <v>1218</v>
      </c>
      <c r="B607" s="37" t="s">
        <v>288</v>
      </c>
      <c r="C607" s="47"/>
      <c r="D607" s="49"/>
      <c r="E607" s="15"/>
      <c r="F607" s="46" t="str">
        <f t="shared" ref="F607:F619" si="36">IF($C$620=0,"",IF(C607="[for completion]","",IF(C607="","",C607/$C$620)))</f>
        <v/>
      </c>
      <c r="G607" s="46" t="str">
        <f t="shared" ref="G607:G619" si="37">IF($D$620=0,"",IF(D607="[for completion]","",IF(D607="","",D607/$D$620)))</f>
        <v/>
      </c>
    </row>
    <row r="608" spans="1:7" x14ac:dyDescent="0.25">
      <c r="A608" s="10" t="s">
        <v>1219</v>
      </c>
      <c r="B608" s="37" t="s">
        <v>289</v>
      </c>
      <c r="C608" s="47"/>
      <c r="D608" s="49"/>
      <c r="E608" s="15"/>
      <c r="F608" s="46" t="str">
        <f t="shared" si="36"/>
        <v/>
      </c>
      <c r="G608" s="46" t="str">
        <f t="shared" si="37"/>
        <v/>
      </c>
    </row>
    <row r="609" spans="1:7" x14ac:dyDescent="0.25">
      <c r="A609" s="10" t="s">
        <v>1220</v>
      </c>
      <c r="B609" s="37" t="s">
        <v>1255</v>
      </c>
      <c r="C609" s="47"/>
      <c r="D609" s="49"/>
      <c r="E609" s="15"/>
      <c r="F609" s="46" t="str">
        <f t="shared" si="36"/>
        <v/>
      </c>
      <c r="G609" s="46" t="str">
        <f t="shared" si="37"/>
        <v/>
      </c>
    </row>
    <row r="610" spans="1:7" x14ac:dyDescent="0.25">
      <c r="A610" s="10" t="s">
        <v>1221</v>
      </c>
      <c r="B610" s="37" t="s">
        <v>290</v>
      </c>
      <c r="C610" s="47"/>
      <c r="D610" s="49"/>
      <c r="E610" s="15"/>
      <c r="F610" s="46" t="str">
        <f t="shared" si="36"/>
        <v/>
      </c>
      <c r="G610" s="46" t="str">
        <f t="shared" si="37"/>
        <v/>
      </c>
    </row>
    <row r="611" spans="1:7" x14ac:dyDescent="0.25">
      <c r="A611" s="10" t="s">
        <v>1222</v>
      </c>
      <c r="B611" s="37" t="s">
        <v>291</v>
      </c>
      <c r="C611" s="47"/>
      <c r="D611" s="49"/>
      <c r="E611" s="15"/>
      <c r="F611" s="46" t="str">
        <f t="shared" si="36"/>
        <v/>
      </c>
      <c r="G611" s="46" t="str">
        <f t="shared" si="37"/>
        <v/>
      </c>
    </row>
    <row r="612" spans="1:7" x14ac:dyDescent="0.25">
      <c r="A612" s="10" t="s">
        <v>1429</v>
      </c>
      <c r="B612" s="37" t="s">
        <v>292</v>
      </c>
      <c r="C612" s="47"/>
      <c r="D612" s="49"/>
      <c r="E612" s="15"/>
      <c r="F612" s="46" t="str">
        <f t="shared" si="36"/>
        <v/>
      </c>
      <c r="G612" s="46" t="str">
        <f t="shared" si="37"/>
        <v/>
      </c>
    </row>
    <row r="613" spans="1:7" x14ac:dyDescent="0.25">
      <c r="A613" s="10" t="s">
        <v>1430</v>
      </c>
      <c r="B613" s="37" t="s">
        <v>293</v>
      </c>
      <c r="C613" s="47"/>
      <c r="D613" s="49"/>
      <c r="E613" s="15"/>
      <c r="F613" s="46" t="str">
        <f t="shared" si="36"/>
        <v/>
      </c>
      <c r="G613" s="46" t="str">
        <f t="shared" si="37"/>
        <v/>
      </c>
    </row>
    <row r="614" spans="1:7" x14ac:dyDescent="0.25">
      <c r="A614" s="10" t="s">
        <v>1431</v>
      </c>
      <c r="B614" s="37" t="s">
        <v>294</v>
      </c>
      <c r="C614" s="47"/>
      <c r="D614" s="49"/>
      <c r="E614" s="15"/>
      <c r="F614" s="46" t="str">
        <f t="shared" si="36"/>
        <v/>
      </c>
      <c r="G614" s="46" t="str">
        <f t="shared" si="37"/>
        <v/>
      </c>
    </row>
    <row r="615" spans="1:7" x14ac:dyDescent="0.25">
      <c r="A615" s="10" t="s">
        <v>1432</v>
      </c>
      <c r="B615" s="37" t="s">
        <v>1531</v>
      </c>
      <c r="C615" s="47"/>
      <c r="D615" s="10"/>
      <c r="E615" s="15"/>
      <c r="F615" s="46" t="str">
        <f t="shared" si="36"/>
        <v/>
      </c>
      <c r="G615" s="46" t="str">
        <f t="shared" si="37"/>
        <v/>
      </c>
    </row>
    <row r="616" spans="1:7" x14ac:dyDescent="0.25">
      <c r="A616" s="10" t="s">
        <v>1433</v>
      </c>
      <c r="B616" s="10" t="s">
        <v>1519</v>
      </c>
      <c r="C616" s="47"/>
      <c r="D616" s="10"/>
      <c r="F616" s="46" t="str">
        <f t="shared" si="36"/>
        <v/>
      </c>
      <c r="G616" s="46" t="str">
        <f t="shared" si="37"/>
        <v/>
      </c>
    </row>
    <row r="617" spans="1:7" x14ac:dyDescent="0.25">
      <c r="A617" s="10" t="s">
        <v>1434</v>
      </c>
      <c r="B617" s="10" t="s">
        <v>1520</v>
      </c>
      <c r="C617" s="47"/>
      <c r="D617" s="10"/>
      <c r="F617" s="46" t="str">
        <f t="shared" si="36"/>
        <v/>
      </c>
      <c r="G617" s="46" t="str">
        <f t="shared" si="37"/>
        <v/>
      </c>
    </row>
    <row r="618" spans="1:7" x14ac:dyDescent="0.25">
      <c r="A618" s="10" t="s">
        <v>1558</v>
      </c>
      <c r="B618" s="37" t="s">
        <v>1521</v>
      </c>
      <c r="C618" s="47"/>
      <c r="D618" s="10"/>
      <c r="E618" s="15"/>
      <c r="F618" s="46" t="str">
        <f t="shared" si="36"/>
        <v/>
      </c>
      <c r="G618" s="46" t="str">
        <f t="shared" si="37"/>
        <v/>
      </c>
    </row>
    <row r="619" spans="1:7" x14ac:dyDescent="0.25">
      <c r="A619" s="10" t="s">
        <v>1559</v>
      </c>
      <c r="B619" s="37" t="s">
        <v>656</v>
      </c>
      <c r="C619" s="47" t="s">
        <v>9</v>
      </c>
      <c r="D619" s="10" t="s">
        <v>9</v>
      </c>
      <c r="E619" s="15"/>
      <c r="F619" s="46" t="str">
        <f t="shared" si="36"/>
        <v/>
      </c>
      <c r="G619" s="46" t="str">
        <f t="shared" si="37"/>
        <v/>
      </c>
    </row>
    <row r="620" spans="1:7" x14ac:dyDescent="0.25">
      <c r="A620" s="10" t="s">
        <v>1560</v>
      </c>
      <c r="B620" s="37" t="s">
        <v>13</v>
      </c>
      <c r="C620" s="47">
        <f>SUM(C607:C619)</f>
        <v>0</v>
      </c>
      <c r="D620" s="49">
        <f>SUM(D607:D619)</f>
        <v>0</v>
      </c>
      <c r="E620" s="15"/>
      <c r="F620" s="44">
        <f>SUM(F607:F619)</f>
        <v>0</v>
      </c>
      <c r="G620" s="44">
        <f>SUM(G607:G619)</f>
        <v>0</v>
      </c>
    </row>
    <row r="621" spans="1:7" x14ac:dyDescent="0.25">
      <c r="A621" s="10" t="s">
        <v>1435</v>
      </c>
      <c r="B621" s="10"/>
      <c r="C621" s="10"/>
      <c r="D621" s="10"/>
      <c r="E621" s="10"/>
      <c r="F621" s="10"/>
      <c r="G621" s="8"/>
    </row>
    <row r="622" spans="1:7" x14ac:dyDescent="0.25">
      <c r="A622" s="10" t="s">
        <v>1561</v>
      </c>
      <c r="B622" s="10"/>
      <c r="C622" s="10"/>
      <c r="D622" s="10"/>
      <c r="E622" s="10"/>
      <c r="F622" s="10"/>
      <c r="G622" s="8"/>
    </row>
    <row r="623" spans="1:7" x14ac:dyDescent="0.25">
      <c r="A623" s="10" t="s">
        <v>1562</v>
      </c>
      <c r="B623" s="10"/>
      <c r="C623" s="10"/>
      <c r="D623" s="10"/>
      <c r="E623" s="10"/>
      <c r="F623" s="10"/>
      <c r="G623" s="8"/>
    </row>
    <row r="624" spans="1:7" x14ac:dyDescent="0.25">
      <c r="A624" s="10" t="s">
        <v>1563</v>
      </c>
      <c r="B624" s="10"/>
      <c r="C624" s="10"/>
      <c r="D624" s="10"/>
      <c r="E624" s="10"/>
      <c r="F624" s="10"/>
      <c r="G624" s="8"/>
    </row>
    <row r="625" spans="1:7" x14ac:dyDescent="0.25">
      <c r="A625" s="10" t="s">
        <v>1564</v>
      </c>
      <c r="B625" s="10"/>
      <c r="C625" s="10"/>
      <c r="D625" s="10"/>
      <c r="E625" s="10"/>
      <c r="F625" s="10"/>
      <c r="G625" s="8"/>
    </row>
    <row r="626" spans="1:7" x14ac:dyDescent="0.25">
      <c r="A626" s="10" t="s">
        <v>1565</v>
      </c>
      <c r="B626" s="10"/>
      <c r="C626" s="10"/>
      <c r="D626" s="10"/>
      <c r="E626" s="10"/>
      <c r="F626" s="10"/>
      <c r="G626" s="8"/>
    </row>
    <row r="627" spans="1:7" x14ac:dyDescent="0.25">
      <c r="A627" s="10" t="s">
        <v>1566</v>
      </c>
      <c r="B627" s="10"/>
      <c r="C627" s="10"/>
      <c r="D627" s="10"/>
      <c r="E627" s="10"/>
      <c r="F627" s="10"/>
      <c r="G627" s="8"/>
    </row>
    <row r="628" spans="1:7" x14ac:dyDescent="0.25">
      <c r="A628" s="10" t="s">
        <v>1567</v>
      </c>
      <c r="B628" s="10"/>
      <c r="C628" s="10"/>
      <c r="D628" s="10"/>
      <c r="E628" s="10"/>
      <c r="F628" s="10"/>
      <c r="G628" s="8"/>
    </row>
    <row r="629" spans="1:7" x14ac:dyDescent="0.25">
      <c r="A629" s="10" t="s">
        <v>1568</v>
      </c>
      <c r="B629" s="10"/>
      <c r="C629" s="10"/>
      <c r="D629" s="10"/>
      <c r="E629" s="10"/>
      <c r="F629" s="10"/>
      <c r="G629" s="8"/>
    </row>
    <row r="630" spans="1:7" x14ac:dyDescent="0.25">
      <c r="A630" s="10" t="s">
        <v>1569</v>
      </c>
      <c r="B630" s="10"/>
      <c r="C630" s="10"/>
      <c r="D630" s="10"/>
      <c r="E630" s="10"/>
      <c r="F630" s="10"/>
      <c r="G630" s="8"/>
    </row>
    <row r="631" spans="1:7" x14ac:dyDescent="0.25">
      <c r="A631" s="86"/>
      <c r="B631" s="86" t="s">
        <v>1309</v>
      </c>
      <c r="C631" s="58"/>
      <c r="D631" s="58"/>
      <c r="E631" s="58"/>
      <c r="F631" s="58" t="s">
        <v>36</v>
      </c>
      <c r="G631" s="58" t="s">
        <v>1461</v>
      </c>
    </row>
    <row r="632" spans="1:7" x14ac:dyDescent="0.25">
      <c r="A632" s="10" t="s">
        <v>1436</v>
      </c>
      <c r="B632" s="37" t="s">
        <v>654</v>
      </c>
      <c r="C632" s="47"/>
      <c r="D632" s="49"/>
      <c r="E632" s="15"/>
      <c r="F632" s="46" t="str">
        <f>IF($C$636=0,"",IF(C632="[for completion]","",IF(C632="","",C632/$C$636)))</f>
        <v/>
      </c>
      <c r="G632" s="46" t="str">
        <f>IF($D$636=0,"",IF(D632="[for completion]","",IF(D632="","",D632/$D$636)))</f>
        <v/>
      </c>
    </row>
    <row r="633" spans="1:7" x14ac:dyDescent="0.25">
      <c r="A633" s="10" t="s">
        <v>1437</v>
      </c>
      <c r="B633" s="53" t="s">
        <v>655</v>
      </c>
      <c r="C633" s="47"/>
      <c r="D633" s="49"/>
      <c r="E633" s="15"/>
      <c r="F633" s="46" t="str">
        <f>IF($C$636=0,"",IF(C633="[for completion]","",IF(C633="","",C633/$C$636)))</f>
        <v/>
      </c>
      <c r="G633" s="46" t="str">
        <f>IF($D$636=0,"",IF(D633="[for completion]","",IF(D633="","",D633/$D$636)))</f>
        <v/>
      </c>
    </row>
    <row r="634" spans="1:7" x14ac:dyDescent="0.25">
      <c r="A634" s="10" t="s">
        <v>1438</v>
      </c>
      <c r="B634" s="37" t="s">
        <v>296</v>
      </c>
      <c r="C634" s="47"/>
      <c r="D634" s="49"/>
      <c r="E634" s="15"/>
      <c r="F634" s="46" t="str">
        <f>IF($C$636=0,"",IF(C634="[for completion]","",IF(C634="","",C634/$C$636)))</f>
        <v/>
      </c>
      <c r="G634" s="46" t="str">
        <f>IF($D$636=0,"",IF(D634="[for completion]","",IF(D634="","",D634/$D$636)))</f>
        <v/>
      </c>
    </row>
    <row r="635" spans="1:7" x14ac:dyDescent="0.25">
      <c r="A635" s="10" t="s">
        <v>1439</v>
      </c>
      <c r="B635" s="10" t="s">
        <v>656</v>
      </c>
      <c r="C635" s="47" t="s">
        <v>9</v>
      </c>
      <c r="D635" s="49" t="s">
        <v>9</v>
      </c>
      <c r="E635" s="15"/>
      <c r="F635" s="46" t="str">
        <f>IF($C$636=0,"",IF(C635="[for completion]","",IF(C635="","",C635/$C$636)))</f>
        <v/>
      </c>
      <c r="G635" s="46" t="str">
        <f>IF($D$636=0,"",IF(D635="[for completion]","",IF(D635="","",D635/$D$636)))</f>
        <v/>
      </c>
    </row>
    <row r="636" spans="1:7" x14ac:dyDescent="0.25">
      <c r="A636" s="10" t="s">
        <v>1440</v>
      </c>
      <c r="B636" s="37" t="s">
        <v>13</v>
      </c>
      <c r="C636" s="47">
        <f>SUM(C632:C635)</f>
        <v>0</v>
      </c>
      <c r="D636" s="49">
        <f>SUM(D632:D635)</f>
        <v>0</v>
      </c>
      <c r="E636" s="15"/>
      <c r="F636" s="48">
        <f>SUM(F632:F635)</f>
        <v>0</v>
      </c>
      <c r="G636" s="48">
        <f>SUM(G632:G635)</f>
        <v>0</v>
      </c>
    </row>
    <row r="638" spans="1:7" x14ac:dyDescent="0.25">
      <c r="A638" s="86"/>
      <c r="B638" s="86" t="s">
        <v>1624</v>
      </c>
      <c r="C638" s="86"/>
      <c r="D638" s="86"/>
      <c r="E638" s="86"/>
      <c r="F638" s="86"/>
      <c r="G638" s="86"/>
    </row>
    <row r="639" spans="1:7" x14ac:dyDescent="0.25">
      <c r="A639" s="10" t="s">
        <v>1441</v>
      </c>
      <c r="B639" s="37" t="s">
        <v>108</v>
      </c>
      <c r="C639" s="47"/>
      <c r="D639" s="49"/>
      <c r="E639" s="8"/>
      <c r="F639" s="49"/>
      <c r="G639" s="46"/>
    </row>
    <row r="640" spans="1:7" x14ac:dyDescent="0.25">
      <c r="A640" s="10" t="s">
        <v>1442</v>
      </c>
      <c r="B640" s="37" t="s">
        <v>109</v>
      </c>
      <c r="C640" s="47"/>
      <c r="D640" s="49"/>
      <c r="E640" s="8"/>
      <c r="F640" s="49"/>
      <c r="G640" s="46"/>
    </row>
    <row r="641" spans="1:7" x14ac:dyDescent="0.25">
      <c r="A641" s="10" t="s">
        <v>1443</v>
      </c>
      <c r="B641" s="37" t="s">
        <v>110</v>
      </c>
      <c r="C641" s="47"/>
      <c r="D641" s="49"/>
      <c r="E641" s="8"/>
      <c r="F641" s="49"/>
      <c r="G641" s="46"/>
    </row>
    <row r="642" spans="1:7" x14ac:dyDescent="0.25">
      <c r="A642" s="10" t="s">
        <v>1444</v>
      </c>
      <c r="B642" s="37" t="s">
        <v>111</v>
      </c>
      <c r="C642" s="47"/>
      <c r="D642" s="49"/>
      <c r="E642" s="8"/>
      <c r="F642" s="49"/>
      <c r="G642" s="46"/>
    </row>
    <row r="643" spans="1:7" x14ac:dyDescent="0.25">
      <c r="A643" s="10" t="s">
        <v>1445</v>
      </c>
      <c r="B643" s="37" t="s">
        <v>112</v>
      </c>
      <c r="C643" s="47"/>
      <c r="D643" s="49"/>
      <c r="E643" s="8"/>
      <c r="F643" s="49"/>
      <c r="G643" s="46"/>
    </row>
    <row r="644" spans="1:7" x14ac:dyDescent="0.25">
      <c r="A644" s="10" t="s">
        <v>1446</v>
      </c>
      <c r="B644" s="37" t="s">
        <v>113</v>
      </c>
      <c r="C644" s="47"/>
      <c r="D644" s="49"/>
      <c r="E644" s="8"/>
      <c r="F644" s="49"/>
      <c r="G644" s="46"/>
    </row>
    <row r="645" spans="1:7" x14ac:dyDescent="0.25">
      <c r="A645" s="10" t="s">
        <v>1447</v>
      </c>
      <c r="B645" s="37" t="s">
        <v>114</v>
      </c>
      <c r="C645" s="47"/>
      <c r="D645" s="49"/>
      <c r="E645" s="8"/>
      <c r="F645" s="49"/>
      <c r="G645" s="46"/>
    </row>
    <row r="646" spans="1:7" x14ac:dyDescent="0.25">
      <c r="A646" s="10" t="s">
        <v>1448</v>
      </c>
      <c r="B646" s="37" t="s">
        <v>726</v>
      </c>
      <c r="C646" s="47"/>
      <c r="D646" s="49"/>
      <c r="E646" s="8"/>
      <c r="F646" s="49"/>
      <c r="G646" s="46"/>
    </row>
    <row r="647" spans="1:7" x14ac:dyDescent="0.25">
      <c r="A647" s="10" t="s">
        <v>1449</v>
      </c>
      <c r="B647" s="37" t="s">
        <v>727</v>
      </c>
      <c r="C647" s="47"/>
      <c r="D647" s="49"/>
      <c r="E647" s="8"/>
      <c r="F647" s="49"/>
      <c r="G647" s="46"/>
    </row>
    <row r="648" spans="1:7" x14ac:dyDescent="0.25">
      <c r="A648" s="10" t="s">
        <v>1450</v>
      </c>
      <c r="B648" s="37" t="s">
        <v>728</v>
      </c>
      <c r="C648" s="47"/>
      <c r="D648" s="49"/>
      <c r="E648" s="8"/>
      <c r="F648" s="49"/>
      <c r="G648" s="46"/>
    </row>
    <row r="649" spans="1:7" x14ac:dyDescent="0.25">
      <c r="A649" s="10" t="s">
        <v>1451</v>
      </c>
      <c r="B649" s="37" t="s">
        <v>115</v>
      </c>
      <c r="C649" s="47"/>
      <c r="D649" s="49"/>
      <c r="E649" s="8"/>
      <c r="F649" s="49"/>
      <c r="G649" s="46"/>
    </row>
    <row r="650" spans="1:7" x14ac:dyDescent="0.25">
      <c r="A650" s="10" t="s">
        <v>1452</v>
      </c>
      <c r="B650" s="37" t="s">
        <v>1621</v>
      </c>
      <c r="C650" s="47"/>
      <c r="D650" s="49"/>
      <c r="E650" s="8"/>
      <c r="F650" s="49"/>
      <c r="G650" s="46"/>
    </row>
    <row r="651" spans="1:7" x14ac:dyDescent="0.25">
      <c r="A651" s="10" t="s">
        <v>1453</v>
      </c>
      <c r="B651" s="37" t="s">
        <v>12</v>
      </c>
      <c r="C651" s="47"/>
      <c r="D651" s="49"/>
      <c r="E651" s="8"/>
      <c r="F651" s="49"/>
      <c r="G651" s="46"/>
    </row>
    <row r="652" spans="1:7" x14ac:dyDescent="0.25">
      <c r="A652" s="10" t="s">
        <v>1454</v>
      </c>
      <c r="B652" s="37" t="s">
        <v>656</v>
      </c>
      <c r="C652" s="47" t="s">
        <v>9</v>
      </c>
      <c r="D652" s="49" t="s">
        <v>9</v>
      </c>
      <c r="E652" s="8"/>
      <c r="F652" s="49" t="s">
        <v>9</v>
      </c>
      <c r="G652" s="46"/>
    </row>
    <row r="653" spans="1:7" x14ac:dyDescent="0.25">
      <c r="A653" s="10" t="s">
        <v>1455</v>
      </c>
      <c r="B653" s="37" t="s">
        <v>13</v>
      </c>
      <c r="C653" s="47">
        <f>SUM(C639:C652)</f>
        <v>0</v>
      </c>
      <c r="D653" s="49">
        <f>SUM(D639:D652)</f>
        <v>0</v>
      </c>
      <c r="E653" s="8"/>
      <c r="F653" s="47"/>
      <c r="G653" s="46"/>
    </row>
    <row r="654" spans="1:7" x14ac:dyDescent="0.25">
      <c r="A654" s="10" t="s">
        <v>1456</v>
      </c>
      <c r="B654" s="10" t="s">
        <v>1465</v>
      </c>
      <c r="C654" s="10"/>
      <c r="D654" s="10"/>
      <c r="E654" s="10"/>
      <c r="F654" s="49" t="s">
        <v>9</v>
      </c>
      <c r="G654" s="46"/>
    </row>
    <row r="655" spans="1:7" x14ac:dyDescent="0.25">
      <c r="A655" s="10" t="s">
        <v>1457</v>
      </c>
      <c r="G655" s="46"/>
    </row>
    <row r="656" spans="1:7" x14ac:dyDescent="0.25">
      <c r="A656" s="10" t="s">
        <v>1458</v>
      </c>
      <c r="G656" s="46"/>
    </row>
    <row r="657" spans="1:7" x14ac:dyDescent="0.25">
      <c r="A657" s="10" t="s">
        <v>1459</v>
      </c>
      <c r="G657" s="115"/>
    </row>
  </sheetData>
  <sheetProtection algorithmName="SHA-512" hashValue="0DdDpF8oAnv5vD4W0a+KINP6QJq5vb82gbeZGdNGkc7PpQYzKAtKbwx5i4KWj/XWoYpATXLQ0mZRKxruZ3NYNA==" saltValue="nRQ0/1uPKxFQPuMxCqg/Yw==" spinCount="100000" sheet="1" formatColumns="0" formatRows="0" insertHyperlinks="0" sort="0" autoFilter="0" pivotTables="0"/>
  <protectedRanges>
    <protectedRange sqref="C3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32:D635 C587:D605 C607:D619"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count="7">
    <mergeCell ref="B42:C42"/>
    <mergeCell ref="B14:C14"/>
    <mergeCell ref="B5:C5"/>
    <mergeCell ref="B6:C6"/>
    <mergeCell ref="B7:C7"/>
    <mergeCell ref="B8:C8"/>
    <mergeCell ref="B9:C9"/>
  </mergeCells>
  <hyperlinks>
    <hyperlink ref="B6" location="'F. Optional Sustainable data'!_Hlk506480454" display="1. Additional information on the residential mortgage stock" xr:uid="{00000000-0004-0000-0300-000000000000}"/>
    <hyperlink ref="B9" location="'F. Optional Sustainable data'!B153" display="3.  Additional information on the asset distribution" xr:uid="{00000000-0004-0000-0300-000001000000}"/>
    <hyperlink ref="B8" location="'F. Optional Sustainable data'!B59" tooltip="b59" display="2.  Additional information on the commercial mortgage stock" xr:uid="{00000000-0004-0000-0300-000002000000}"/>
    <hyperlink ref="B7:C7" location="' B1. EEM Sust. Mortgage Assets '!B24" display="2. Additional information on the sustainable section of the mortgage stock" xr:uid="{00000000-0004-0000-0300-000003000000}"/>
    <hyperlink ref="B8:C8" location="' B1. EEM Sust. Mortgage Assets '!B209" tooltip="b59" display="2A. Sustainable Residential Cover Pool" xr:uid="{00000000-0004-0000-0300-000004000000}"/>
    <hyperlink ref="B9:C9" location="' B1. EEM Sust. Mortgage Assets '!B410" display="2B. Sustainable Commercial Cover Pool" xr:uid="{00000000-0004-0000-0300-000005000000}"/>
    <hyperlink ref="B6:C6" location="' B1. EEM Sust. Mortgage Assets '!B14" display="1.  Share of sustainable loans in the total mortgage program" xr:uid="{00000000-0004-0000-0300-000006000000}"/>
    <hyperlink ref="B30" location="'C. EEM Harmonised Glossary'!B13" display="3. EEMI eligible mortgage loans funding structure" xr:uid="{00000000-0004-0000-0300-000007000000}"/>
  </hyperlinks>
  <pageMargins left="0.7" right="0.7" top="0.75" bottom="0.75" header="0.3" footer="0.3"/>
  <pageSetup paperSize="9" orientation="portrait"/>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C378"/>
  <sheetViews>
    <sheetView zoomScale="80" zoomScaleNormal="80" workbookViewId="0">
      <selection activeCell="A2" sqref="A2"/>
    </sheetView>
  </sheetViews>
  <sheetFormatPr defaultColWidth="11.42578125" defaultRowHeight="15" x14ac:dyDescent="0.25"/>
  <cols>
    <col min="1" max="1" width="16.28515625" customWidth="1"/>
    <col min="2" max="2" width="89.85546875" style="10" bestFit="1" customWidth="1"/>
    <col min="3" max="3" width="134.7109375" customWidth="1"/>
  </cols>
  <sheetData>
    <row r="1" spans="1:3" ht="31.5" x14ac:dyDescent="0.25">
      <c r="A1" s="7" t="s">
        <v>649</v>
      </c>
      <c r="B1" s="7"/>
      <c r="C1" s="125" t="s">
        <v>1622</v>
      </c>
    </row>
    <row r="2" spans="1:3" x14ac:dyDescent="0.25">
      <c r="B2" s="8"/>
      <c r="C2" s="8"/>
    </row>
    <row r="3" spans="1:3" x14ac:dyDescent="0.25">
      <c r="A3" s="63" t="s">
        <v>116</v>
      </c>
      <c r="B3" s="64"/>
      <c r="C3" s="8"/>
    </row>
    <row r="4" spans="1:3" x14ac:dyDescent="0.25">
      <c r="C4" s="8"/>
    </row>
    <row r="5" spans="1:3" ht="37.5" x14ac:dyDescent="0.25">
      <c r="A5" s="56" t="s">
        <v>8</v>
      </c>
      <c r="B5" s="56" t="s">
        <v>117</v>
      </c>
      <c r="C5" s="69" t="s">
        <v>287</v>
      </c>
    </row>
    <row r="6" spans="1:3" ht="30" x14ac:dyDescent="0.25">
      <c r="A6" s="1" t="s">
        <v>118</v>
      </c>
      <c r="B6" s="68" t="s">
        <v>299</v>
      </c>
      <c r="C6" s="10" t="s">
        <v>1618</v>
      </c>
    </row>
    <row r="7" spans="1:3" x14ac:dyDescent="0.25">
      <c r="A7" s="1" t="s">
        <v>119</v>
      </c>
      <c r="B7" s="40" t="s">
        <v>125</v>
      </c>
      <c r="C7" s="101"/>
    </row>
    <row r="8" spans="1:3" x14ac:dyDescent="0.25">
      <c r="A8" s="1" t="s">
        <v>120</v>
      </c>
      <c r="B8" s="40" t="s">
        <v>551</v>
      </c>
      <c r="C8" s="101"/>
    </row>
    <row r="9" spans="1:3" ht="30" x14ac:dyDescent="0.25">
      <c r="A9" s="1" t="s">
        <v>121</v>
      </c>
      <c r="B9" s="40" t="s">
        <v>552</v>
      </c>
      <c r="C9" s="101"/>
    </row>
    <row r="10" spans="1:3" x14ac:dyDescent="0.25">
      <c r="A10" s="1" t="s">
        <v>122</v>
      </c>
      <c r="B10" s="40" t="s">
        <v>126</v>
      </c>
      <c r="C10" s="101"/>
    </row>
    <row r="11" spans="1:3" ht="30" x14ac:dyDescent="0.25">
      <c r="A11" s="1" t="s">
        <v>123</v>
      </c>
      <c r="B11" s="65" t="s">
        <v>556</v>
      </c>
      <c r="C11" s="101"/>
    </row>
    <row r="12" spans="1:3" x14ac:dyDescent="0.25">
      <c r="A12" s="1" t="s">
        <v>124</v>
      </c>
      <c r="B12" s="65" t="s">
        <v>127</v>
      </c>
      <c r="C12" s="101"/>
    </row>
    <row r="13" spans="1:3" x14ac:dyDescent="0.25">
      <c r="A13" s="1" t="s">
        <v>128</v>
      </c>
      <c r="B13" s="102" t="s">
        <v>1619</v>
      </c>
      <c r="C13" s="101"/>
    </row>
    <row r="14" spans="1:3" x14ac:dyDescent="0.25">
      <c r="A14" s="1" t="s">
        <v>130</v>
      </c>
      <c r="B14" s="102" t="s">
        <v>129</v>
      </c>
      <c r="C14" s="101"/>
    </row>
    <row r="15" spans="1:3" x14ac:dyDescent="0.25">
      <c r="A15" s="1" t="s">
        <v>131</v>
      </c>
      <c r="B15" s="111"/>
      <c r="C15" s="101"/>
    </row>
    <row r="16" spans="1:3" x14ac:dyDescent="0.25">
      <c r="A16" s="1" t="s">
        <v>132</v>
      </c>
      <c r="B16" s="111"/>
      <c r="C16" s="101"/>
    </row>
    <row r="17" spans="1:3" x14ac:dyDescent="0.25">
      <c r="A17" s="1" t="s">
        <v>133</v>
      </c>
      <c r="B17" s="111"/>
      <c r="C17" s="101"/>
    </row>
    <row r="18" spans="1:3" ht="18.75" x14ac:dyDescent="0.25">
      <c r="A18" s="56"/>
      <c r="B18" s="56" t="s">
        <v>134</v>
      </c>
      <c r="C18" s="69" t="s">
        <v>135</v>
      </c>
    </row>
    <row r="19" spans="1:3" x14ac:dyDescent="0.25">
      <c r="A19" s="1" t="s">
        <v>136</v>
      </c>
      <c r="B19" s="65" t="s">
        <v>137</v>
      </c>
      <c r="C19" s="10" t="s">
        <v>138</v>
      </c>
    </row>
    <row r="20" spans="1:3" x14ac:dyDescent="0.25">
      <c r="A20" s="1" t="s">
        <v>139</v>
      </c>
      <c r="B20" s="65" t="s">
        <v>140</v>
      </c>
      <c r="C20" s="10" t="s">
        <v>141</v>
      </c>
    </row>
    <row r="21" spans="1:3" x14ac:dyDescent="0.25">
      <c r="A21" s="1" t="s">
        <v>142</v>
      </c>
      <c r="B21" s="65" t="s">
        <v>143</v>
      </c>
      <c r="C21" s="10" t="s">
        <v>144</v>
      </c>
    </row>
    <row r="22" spans="1:3" x14ac:dyDescent="0.25">
      <c r="A22" s="1" t="s">
        <v>145</v>
      </c>
      <c r="B22" s="112" t="s">
        <v>1626</v>
      </c>
      <c r="C22" s="126" t="s">
        <v>1627</v>
      </c>
    </row>
    <row r="23" spans="1:3" x14ac:dyDescent="0.25">
      <c r="A23" s="1" t="s">
        <v>146</v>
      </c>
      <c r="B23" s="104"/>
      <c r="C23" s="101"/>
    </row>
    <row r="24" spans="1:3" x14ac:dyDescent="0.25">
      <c r="A24" s="1" t="s">
        <v>285</v>
      </c>
      <c r="B24" s="112"/>
      <c r="C24" s="101"/>
    </row>
    <row r="25" spans="1:3" ht="18.75" x14ac:dyDescent="0.25">
      <c r="A25" s="56"/>
      <c r="B25" s="56" t="s">
        <v>147</v>
      </c>
      <c r="C25" s="69" t="s">
        <v>287</v>
      </c>
    </row>
    <row r="26" spans="1:3" ht="30" x14ac:dyDescent="0.25">
      <c r="A26" s="1" t="s">
        <v>148</v>
      </c>
      <c r="B26" s="112" t="s">
        <v>1625</v>
      </c>
      <c r="C26" s="101"/>
    </row>
    <row r="27" spans="1:3" x14ac:dyDescent="0.25">
      <c r="A27" s="1"/>
      <c r="B27" s="40" t="s">
        <v>149</v>
      </c>
      <c r="C27" s="101"/>
    </row>
    <row r="28" spans="1:3" x14ac:dyDescent="0.25">
      <c r="A28" s="1" t="s">
        <v>150</v>
      </c>
      <c r="B28" s="104"/>
      <c r="C28" s="113"/>
    </row>
    <row r="29" spans="1:3" x14ac:dyDescent="0.25">
      <c r="A29" s="1" t="s">
        <v>151</v>
      </c>
      <c r="B29" s="104"/>
      <c r="C29" s="113"/>
    </row>
    <row r="30" spans="1:3" x14ac:dyDescent="0.25">
      <c r="A30" s="1" t="s">
        <v>152</v>
      </c>
      <c r="B30" s="104"/>
      <c r="C30" s="113"/>
    </row>
    <row r="31" spans="1:3" x14ac:dyDescent="0.25">
      <c r="A31" s="1" t="s">
        <v>153</v>
      </c>
      <c r="B31" s="104"/>
      <c r="C31" s="113"/>
    </row>
    <row r="32" spans="1:3" x14ac:dyDescent="0.25">
      <c r="A32" s="1" t="s">
        <v>154</v>
      </c>
      <c r="B32" s="104"/>
      <c r="C32" s="113"/>
    </row>
    <row r="33" spans="1:3" x14ac:dyDescent="0.25">
      <c r="A33" s="113"/>
      <c r="B33" s="104"/>
      <c r="C33" s="113"/>
    </row>
    <row r="34" spans="1:3" x14ac:dyDescent="0.25">
      <c r="A34" s="113"/>
      <c r="B34" s="104"/>
      <c r="C34" s="113"/>
    </row>
    <row r="35" spans="1:3" x14ac:dyDescent="0.25">
      <c r="A35" s="113"/>
      <c r="B35" s="104"/>
      <c r="C35" s="113"/>
    </row>
    <row r="36" spans="1:3" x14ac:dyDescent="0.25">
      <c r="A36" s="113"/>
      <c r="B36" s="104"/>
      <c r="C36" s="113"/>
    </row>
    <row r="37" spans="1:3" x14ac:dyDescent="0.25">
      <c r="A37" s="113"/>
      <c r="B37" s="104"/>
      <c r="C37" s="113"/>
    </row>
    <row r="38" spans="1:3" x14ac:dyDescent="0.25">
      <c r="A38" s="113"/>
      <c r="B38" s="104"/>
      <c r="C38" s="113"/>
    </row>
    <row r="39" spans="1:3" x14ac:dyDescent="0.25">
      <c r="A39" s="113"/>
      <c r="B39" s="104"/>
      <c r="C39" s="113"/>
    </row>
    <row r="40" spans="1:3" x14ac:dyDescent="0.25">
      <c r="A40" s="113"/>
      <c r="B40" s="104"/>
      <c r="C40" s="113"/>
    </row>
    <row r="41" spans="1:3" x14ac:dyDescent="0.25">
      <c r="A41" s="113"/>
      <c r="B41" s="104"/>
      <c r="C41" s="113"/>
    </row>
    <row r="42" spans="1:3" x14ac:dyDescent="0.25">
      <c r="A42" s="113"/>
      <c r="B42" s="104"/>
      <c r="C42" s="113"/>
    </row>
    <row r="43" spans="1:3" x14ac:dyDescent="0.25">
      <c r="A43" s="113"/>
      <c r="B43" s="104"/>
      <c r="C43" s="113"/>
    </row>
    <row r="44" spans="1:3" x14ac:dyDescent="0.25">
      <c r="A44" s="113"/>
      <c r="B44" s="104"/>
      <c r="C44" s="113"/>
    </row>
    <row r="45" spans="1:3" x14ac:dyDescent="0.25">
      <c r="A45" s="113"/>
      <c r="B45" s="104"/>
      <c r="C45" s="113"/>
    </row>
    <row r="46" spans="1:3" x14ac:dyDescent="0.25">
      <c r="A46" s="113"/>
      <c r="B46" s="104"/>
      <c r="C46" s="113"/>
    </row>
    <row r="47" spans="1:3" x14ac:dyDescent="0.25">
      <c r="A47" s="113"/>
      <c r="B47" s="104"/>
      <c r="C47" s="113"/>
    </row>
    <row r="48" spans="1:3" x14ac:dyDescent="0.25">
      <c r="A48" s="113"/>
      <c r="B48" s="104"/>
      <c r="C48" s="113"/>
    </row>
    <row r="49" spans="1:3" x14ac:dyDescent="0.25">
      <c r="A49" s="113"/>
      <c r="B49" s="104"/>
      <c r="C49" s="113"/>
    </row>
    <row r="50" spans="1:3" x14ac:dyDescent="0.25">
      <c r="A50" s="113"/>
      <c r="B50" s="104"/>
      <c r="C50" s="113"/>
    </row>
    <row r="51" spans="1:3" x14ac:dyDescent="0.25">
      <c r="A51" s="113"/>
      <c r="B51" s="104"/>
      <c r="C51" s="113"/>
    </row>
    <row r="52" spans="1:3" x14ac:dyDescent="0.25">
      <c r="A52" s="113"/>
      <c r="B52" s="104"/>
      <c r="C52" s="113"/>
    </row>
    <row r="53" spans="1:3" x14ac:dyDescent="0.25">
      <c r="B53" s="37"/>
    </row>
    <row r="54" spans="1:3" x14ac:dyDescent="0.25">
      <c r="B54" s="37"/>
    </row>
    <row r="55" spans="1:3" x14ac:dyDescent="0.25">
      <c r="B55" s="37"/>
    </row>
    <row r="56" spans="1:3" x14ac:dyDescent="0.25">
      <c r="B56" s="37"/>
    </row>
    <row r="57" spans="1:3" x14ac:dyDescent="0.25">
      <c r="B57" s="37"/>
    </row>
    <row r="58" spans="1:3" x14ac:dyDescent="0.25">
      <c r="B58" s="37"/>
    </row>
    <row r="59" spans="1:3" x14ac:dyDescent="0.25">
      <c r="B59" s="37"/>
    </row>
    <row r="60" spans="1:3" x14ac:dyDescent="0.25">
      <c r="B60" s="37"/>
    </row>
    <row r="61" spans="1:3" x14ac:dyDescent="0.25">
      <c r="B61" s="37"/>
    </row>
    <row r="62" spans="1:3" x14ac:dyDescent="0.25">
      <c r="B62" s="37"/>
    </row>
    <row r="63" spans="1:3" x14ac:dyDescent="0.25">
      <c r="B63" s="37"/>
    </row>
    <row r="64" spans="1:3" x14ac:dyDescent="0.25">
      <c r="B64" s="37"/>
    </row>
    <row r="65" spans="2:2" x14ac:dyDescent="0.25">
      <c r="B65" s="37"/>
    </row>
    <row r="66" spans="2:2" x14ac:dyDescent="0.25">
      <c r="B66" s="37"/>
    </row>
    <row r="67" spans="2:2" x14ac:dyDescent="0.25">
      <c r="B67" s="37"/>
    </row>
    <row r="68" spans="2:2" x14ac:dyDescent="0.25">
      <c r="B68" s="37"/>
    </row>
    <row r="69" spans="2:2" x14ac:dyDescent="0.25">
      <c r="B69" s="37"/>
    </row>
    <row r="70" spans="2:2" x14ac:dyDescent="0.25">
      <c r="B70" s="37"/>
    </row>
    <row r="71" spans="2:2" x14ac:dyDescent="0.25">
      <c r="B71" s="37"/>
    </row>
    <row r="72" spans="2:2" x14ac:dyDescent="0.25">
      <c r="B72" s="37"/>
    </row>
    <row r="73" spans="2:2" x14ac:dyDescent="0.25">
      <c r="B73" s="37"/>
    </row>
    <row r="74" spans="2:2" x14ac:dyDescent="0.25">
      <c r="B74" s="37"/>
    </row>
    <row r="75" spans="2:2" x14ac:dyDescent="0.25">
      <c r="B75" s="37"/>
    </row>
    <row r="76" spans="2:2" x14ac:dyDescent="0.25">
      <c r="B76" s="37"/>
    </row>
    <row r="77" spans="2:2" x14ac:dyDescent="0.25">
      <c r="B77" s="37"/>
    </row>
    <row r="78" spans="2:2" x14ac:dyDescent="0.25">
      <c r="B78" s="8"/>
    </row>
    <row r="79" spans="2:2" x14ac:dyDescent="0.25">
      <c r="B79" s="8"/>
    </row>
    <row r="80" spans="2:2" x14ac:dyDescent="0.25">
      <c r="B80" s="8"/>
    </row>
    <row r="81" spans="2:2" x14ac:dyDescent="0.25">
      <c r="B81" s="8"/>
    </row>
    <row r="82" spans="2:2" x14ac:dyDescent="0.25">
      <c r="B82" s="8"/>
    </row>
    <row r="83" spans="2:2" x14ac:dyDescent="0.25">
      <c r="B83" s="8"/>
    </row>
    <row r="84" spans="2:2" x14ac:dyDescent="0.25">
      <c r="B84" s="8"/>
    </row>
    <row r="85" spans="2:2" x14ac:dyDescent="0.25">
      <c r="B85" s="8"/>
    </row>
    <row r="86" spans="2:2" x14ac:dyDescent="0.25">
      <c r="B86" s="8"/>
    </row>
    <row r="87" spans="2:2" x14ac:dyDescent="0.25">
      <c r="B87" s="8"/>
    </row>
    <row r="88" spans="2:2" x14ac:dyDescent="0.25">
      <c r="B88" s="37"/>
    </row>
    <row r="89" spans="2:2" x14ac:dyDescent="0.25">
      <c r="B89" s="37"/>
    </row>
    <row r="90" spans="2:2" x14ac:dyDescent="0.25">
      <c r="B90" s="37"/>
    </row>
    <row r="91" spans="2:2" x14ac:dyDescent="0.25">
      <c r="B91" s="37"/>
    </row>
    <row r="92" spans="2:2" x14ac:dyDescent="0.25">
      <c r="B92" s="37"/>
    </row>
    <row r="93" spans="2:2" x14ac:dyDescent="0.25">
      <c r="B93" s="37"/>
    </row>
    <row r="94" spans="2:2" x14ac:dyDescent="0.25">
      <c r="B94" s="37"/>
    </row>
    <row r="95" spans="2:2" x14ac:dyDescent="0.25">
      <c r="B95" s="37"/>
    </row>
    <row r="96" spans="2:2" x14ac:dyDescent="0.25">
      <c r="B96" s="38"/>
    </row>
    <row r="97" spans="2:2" x14ac:dyDescent="0.25">
      <c r="B97" s="37"/>
    </row>
    <row r="98" spans="2:2" x14ac:dyDescent="0.25">
      <c r="B98" s="37"/>
    </row>
    <row r="99" spans="2:2" x14ac:dyDescent="0.25">
      <c r="B99" s="37"/>
    </row>
    <row r="100" spans="2:2" x14ac:dyDescent="0.25">
      <c r="B100" s="37"/>
    </row>
    <row r="101" spans="2:2" x14ac:dyDescent="0.25">
      <c r="B101" s="37"/>
    </row>
    <row r="102" spans="2:2" x14ac:dyDescent="0.25">
      <c r="B102" s="37"/>
    </row>
    <row r="103" spans="2:2" x14ac:dyDescent="0.25">
      <c r="B103" s="37"/>
    </row>
    <row r="104" spans="2:2" x14ac:dyDescent="0.25">
      <c r="B104" s="37"/>
    </row>
    <row r="105" spans="2:2" x14ac:dyDescent="0.25">
      <c r="B105" s="37"/>
    </row>
    <row r="106" spans="2:2" x14ac:dyDescent="0.25">
      <c r="B106" s="37"/>
    </row>
    <row r="107" spans="2:2" x14ac:dyDescent="0.25">
      <c r="B107" s="37"/>
    </row>
    <row r="108" spans="2:2" x14ac:dyDescent="0.25">
      <c r="B108" s="37"/>
    </row>
    <row r="109" spans="2:2" x14ac:dyDescent="0.25">
      <c r="B109" s="37"/>
    </row>
    <row r="110" spans="2:2" x14ac:dyDescent="0.25">
      <c r="B110" s="37"/>
    </row>
    <row r="111" spans="2:2" x14ac:dyDescent="0.25">
      <c r="B111" s="37"/>
    </row>
    <row r="112" spans="2:2" x14ac:dyDescent="0.25">
      <c r="B112" s="37"/>
    </row>
    <row r="113" spans="2:2" x14ac:dyDescent="0.25">
      <c r="B113" s="37"/>
    </row>
    <row r="115" spans="2:2" x14ac:dyDescent="0.25">
      <c r="B115" s="37"/>
    </row>
    <row r="116" spans="2:2" x14ac:dyDescent="0.25">
      <c r="B116" s="37"/>
    </row>
    <row r="117" spans="2:2" x14ac:dyDescent="0.25">
      <c r="B117" s="37"/>
    </row>
    <row r="122" spans="2:2" x14ac:dyDescent="0.25">
      <c r="B122" s="15"/>
    </row>
    <row r="123" spans="2:2" x14ac:dyDescent="0.25">
      <c r="B123" s="66"/>
    </row>
    <row r="129" spans="2:2" x14ac:dyDescent="0.25">
      <c r="B129" s="65"/>
    </row>
    <row r="130" spans="2:2" x14ac:dyDescent="0.25">
      <c r="B130" s="37"/>
    </row>
    <row r="132" spans="2:2" x14ac:dyDescent="0.25">
      <c r="B132" s="37"/>
    </row>
    <row r="133" spans="2:2" x14ac:dyDescent="0.25">
      <c r="B133" s="37"/>
    </row>
    <row r="134" spans="2:2" x14ac:dyDescent="0.25">
      <c r="B134" s="37"/>
    </row>
    <row r="135" spans="2:2" x14ac:dyDescent="0.25">
      <c r="B135" s="37"/>
    </row>
    <row r="136" spans="2:2" x14ac:dyDescent="0.25">
      <c r="B136" s="37"/>
    </row>
    <row r="137" spans="2:2" x14ac:dyDescent="0.25">
      <c r="B137" s="37"/>
    </row>
    <row r="138" spans="2:2" x14ac:dyDescent="0.25">
      <c r="B138" s="37"/>
    </row>
    <row r="139" spans="2:2" x14ac:dyDescent="0.25">
      <c r="B139" s="37"/>
    </row>
    <row r="140" spans="2:2" x14ac:dyDescent="0.25">
      <c r="B140" s="37"/>
    </row>
    <row r="141" spans="2:2" x14ac:dyDescent="0.25">
      <c r="B141" s="37"/>
    </row>
    <row r="142" spans="2:2" x14ac:dyDescent="0.25">
      <c r="B142" s="37"/>
    </row>
    <row r="143" spans="2:2" x14ac:dyDescent="0.25">
      <c r="B143" s="37"/>
    </row>
    <row r="240" spans="2:2" x14ac:dyDescent="0.25">
      <c r="B240" s="40"/>
    </row>
    <row r="241" spans="2:2" x14ac:dyDescent="0.25">
      <c r="B241" s="37"/>
    </row>
    <row r="242" spans="2:2" x14ac:dyDescent="0.25">
      <c r="B242" s="37"/>
    </row>
    <row r="245" spans="2:2" x14ac:dyDescent="0.25">
      <c r="B245" s="37"/>
    </row>
    <row r="261" spans="2:2" x14ac:dyDescent="0.25">
      <c r="B261" s="40"/>
    </row>
    <row r="291" spans="2:2" x14ac:dyDescent="0.25">
      <c r="B291" s="15"/>
    </row>
    <row r="292" spans="2:2" x14ac:dyDescent="0.25">
      <c r="B292" s="37"/>
    </row>
    <row r="294" spans="2:2" x14ac:dyDescent="0.25">
      <c r="B294" s="37"/>
    </row>
    <row r="295" spans="2:2" x14ac:dyDescent="0.25">
      <c r="B295" s="37"/>
    </row>
    <row r="296" spans="2:2" x14ac:dyDescent="0.25">
      <c r="B296" s="37"/>
    </row>
    <row r="297" spans="2:2" x14ac:dyDescent="0.25">
      <c r="B297" s="37"/>
    </row>
    <row r="298" spans="2:2" x14ac:dyDescent="0.25">
      <c r="B298" s="37"/>
    </row>
    <row r="299" spans="2:2" x14ac:dyDescent="0.25">
      <c r="B299" s="37"/>
    </row>
    <row r="300" spans="2:2" x14ac:dyDescent="0.25">
      <c r="B300" s="37"/>
    </row>
    <row r="301" spans="2:2" x14ac:dyDescent="0.25">
      <c r="B301" s="37"/>
    </row>
    <row r="302" spans="2:2" x14ac:dyDescent="0.25">
      <c r="B302" s="37"/>
    </row>
    <row r="303" spans="2:2" x14ac:dyDescent="0.25">
      <c r="B303" s="37"/>
    </row>
    <row r="304" spans="2:2" x14ac:dyDescent="0.25">
      <c r="B304" s="37"/>
    </row>
    <row r="305" spans="2:2" x14ac:dyDescent="0.25">
      <c r="B305" s="37"/>
    </row>
    <row r="317" spans="2:2" x14ac:dyDescent="0.25">
      <c r="B317" s="37"/>
    </row>
    <row r="318" spans="2:2" x14ac:dyDescent="0.25">
      <c r="B318" s="37"/>
    </row>
    <row r="319" spans="2:2" x14ac:dyDescent="0.25">
      <c r="B319" s="37"/>
    </row>
    <row r="320" spans="2:2" x14ac:dyDescent="0.25">
      <c r="B320" s="37"/>
    </row>
    <row r="321" spans="2:2" x14ac:dyDescent="0.25">
      <c r="B321" s="37"/>
    </row>
    <row r="322" spans="2:2" x14ac:dyDescent="0.25">
      <c r="B322" s="37"/>
    </row>
    <row r="323" spans="2:2" x14ac:dyDescent="0.25">
      <c r="B323" s="37"/>
    </row>
    <row r="324" spans="2:2" x14ac:dyDescent="0.25">
      <c r="B324" s="37"/>
    </row>
    <row r="325" spans="2:2" x14ac:dyDescent="0.25">
      <c r="B325" s="37"/>
    </row>
    <row r="327" spans="2:2" x14ac:dyDescent="0.25">
      <c r="B327" s="37"/>
    </row>
    <row r="328" spans="2:2" x14ac:dyDescent="0.25">
      <c r="B328" s="37"/>
    </row>
    <row r="329" spans="2:2" x14ac:dyDescent="0.25">
      <c r="B329" s="37"/>
    </row>
    <row r="330" spans="2:2" x14ac:dyDescent="0.25">
      <c r="B330" s="37"/>
    </row>
    <row r="331" spans="2:2" x14ac:dyDescent="0.25">
      <c r="B331" s="37"/>
    </row>
    <row r="333" spans="2:2" x14ac:dyDescent="0.25">
      <c r="B333" s="37"/>
    </row>
    <row r="336" spans="2:2" x14ac:dyDescent="0.25">
      <c r="B336" s="37"/>
    </row>
    <row r="339" spans="2:2" x14ac:dyDescent="0.25">
      <c r="B339" s="37"/>
    </row>
    <row r="340" spans="2:2" x14ac:dyDescent="0.25">
      <c r="B340" s="37"/>
    </row>
    <row r="341" spans="2:2" x14ac:dyDescent="0.25">
      <c r="B341" s="37"/>
    </row>
    <row r="342" spans="2:2" x14ac:dyDescent="0.25">
      <c r="B342" s="37"/>
    </row>
    <row r="343" spans="2:2" x14ac:dyDescent="0.25">
      <c r="B343" s="37"/>
    </row>
    <row r="344" spans="2:2" x14ac:dyDescent="0.25">
      <c r="B344" s="37"/>
    </row>
    <row r="345" spans="2:2" x14ac:dyDescent="0.25">
      <c r="B345" s="37"/>
    </row>
    <row r="346" spans="2:2" x14ac:dyDescent="0.25">
      <c r="B346" s="37"/>
    </row>
    <row r="347" spans="2:2" x14ac:dyDescent="0.25">
      <c r="B347" s="37"/>
    </row>
    <row r="348" spans="2:2" x14ac:dyDescent="0.25">
      <c r="B348" s="37"/>
    </row>
    <row r="349" spans="2:2" x14ac:dyDescent="0.25">
      <c r="B349" s="37"/>
    </row>
    <row r="350" spans="2:2" x14ac:dyDescent="0.25">
      <c r="B350" s="37"/>
    </row>
    <row r="351" spans="2:2" x14ac:dyDescent="0.25">
      <c r="B351" s="37"/>
    </row>
    <row r="352" spans="2:2" x14ac:dyDescent="0.25">
      <c r="B352" s="37"/>
    </row>
    <row r="353" spans="2:2" x14ac:dyDescent="0.25">
      <c r="B353" s="37"/>
    </row>
    <row r="354" spans="2:2" x14ac:dyDescent="0.25">
      <c r="B354" s="37"/>
    </row>
    <row r="355" spans="2:2" x14ac:dyDescent="0.25">
      <c r="B355" s="37"/>
    </row>
    <row r="356" spans="2:2" x14ac:dyDescent="0.25">
      <c r="B356" s="37"/>
    </row>
    <row r="357" spans="2:2" x14ac:dyDescent="0.25">
      <c r="B357" s="37"/>
    </row>
    <row r="361" spans="2:2" x14ac:dyDescent="0.25">
      <c r="B361" s="15"/>
    </row>
    <row r="378" spans="2:2" x14ac:dyDescent="0.25">
      <c r="B378" s="67"/>
    </row>
  </sheetData>
  <sheetProtection algorithmName="SHA-512" hashValue="yYyw7PbSUPDhp+TJRtNHl7nNxMRbFQHNyypZJ04pYgpy7JscBFUqagssC2T2nid2EzYo8Mre9ZY0SDqyrRHTwg==" saltValue="yThiuI6DHVhQI2Y73DlCpA==" spinCount="100000" sheet="1" formatCells="0" formatColumns="0" formatRows="0" insertHyperlinks="0" sort="0" autoFilter="0" pivotTables="0"/>
  <protectedRanges>
    <protectedRange sqref="B13:C17 B27:C27 C6:C12 A28:C63" name="Glossary"/>
    <protectedRange sqref="B26:C26" name="Glossary_1"/>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G60"/>
  <sheetViews>
    <sheetView zoomScale="80" zoomScaleNormal="80" workbookViewId="0">
      <selection activeCell="A2" sqref="A2"/>
    </sheetView>
  </sheetViews>
  <sheetFormatPr defaultColWidth="9.140625" defaultRowHeight="15" x14ac:dyDescent="0.25"/>
  <cols>
    <col min="1" max="1" width="13.42578125" customWidth="1"/>
    <col min="2" max="2" width="62.42578125" customWidth="1"/>
    <col min="3" max="4" width="41" customWidth="1"/>
    <col min="5" max="5" width="17.5703125" customWidth="1"/>
    <col min="6" max="7" width="41" customWidth="1"/>
  </cols>
  <sheetData>
    <row r="1" spans="1:7" ht="31.5" x14ac:dyDescent="0.25">
      <c r="A1" s="7" t="s">
        <v>1570</v>
      </c>
      <c r="B1" s="7"/>
      <c r="C1" s="8"/>
      <c r="D1" s="8"/>
      <c r="E1" s="8"/>
      <c r="F1" s="125" t="s">
        <v>1622</v>
      </c>
      <c r="G1" s="17"/>
    </row>
    <row r="2" spans="1:7" ht="15.75" thickBot="1" x14ac:dyDescent="0.3">
      <c r="A2" s="8"/>
      <c r="B2" s="9"/>
      <c r="C2" s="9"/>
      <c r="D2" s="8"/>
      <c r="E2" s="8"/>
      <c r="F2" s="8"/>
      <c r="G2" s="8"/>
    </row>
    <row r="3" spans="1:7" ht="19.5" thickBot="1" x14ac:dyDescent="0.3">
      <c r="A3" s="11"/>
      <c r="B3" s="12" t="s">
        <v>6</v>
      </c>
      <c r="C3" s="13" t="s">
        <v>7</v>
      </c>
      <c r="D3" s="11"/>
      <c r="E3" s="11"/>
      <c r="F3" s="8"/>
      <c r="G3" s="8"/>
    </row>
    <row r="4" spans="1:7" ht="15.75" thickBot="1" x14ac:dyDescent="0.3">
      <c r="A4" s="10"/>
      <c r="B4" s="10"/>
      <c r="C4" s="10"/>
      <c r="D4" s="10"/>
      <c r="E4" s="10"/>
      <c r="F4" s="10"/>
      <c r="G4" s="10"/>
    </row>
    <row r="5" spans="1:7" ht="18.75" x14ac:dyDescent="0.25">
      <c r="A5" s="14"/>
      <c r="B5" s="136" t="s">
        <v>1571</v>
      </c>
      <c r="C5" s="137"/>
      <c r="D5" s="55"/>
      <c r="E5" s="15"/>
      <c r="F5" s="15"/>
      <c r="G5" s="15"/>
    </row>
    <row r="6" spans="1:7" ht="18.75" customHeight="1" x14ac:dyDescent="0.25">
      <c r="A6" s="10"/>
      <c r="B6" s="138" t="s">
        <v>1591</v>
      </c>
      <c r="C6" s="139"/>
      <c r="D6" s="10"/>
      <c r="E6" s="10"/>
      <c r="F6" s="10"/>
      <c r="G6" s="10"/>
    </row>
    <row r="7" spans="1:7" x14ac:dyDescent="0.25">
      <c r="A7" s="10"/>
      <c r="B7" s="138" t="s">
        <v>1597</v>
      </c>
      <c r="C7" s="139"/>
      <c r="D7" s="55"/>
      <c r="E7" s="10"/>
      <c r="F7" s="10"/>
      <c r="G7" s="10"/>
    </row>
    <row r="8" spans="1:7" x14ac:dyDescent="0.25">
      <c r="A8" s="10"/>
      <c r="B8" s="141"/>
      <c r="C8" s="142"/>
      <c r="D8" s="55"/>
      <c r="E8" s="10"/>
      <c r="F8" s="10"/>
      <c r="G8" s="10"/>
    </row>
    <row r="9" spans="1:7" ht="15.75" thickBot="1" x14ac:dyDescent="0.3">
      <c r="A9" s="10"/>
      <c r="B9" s="138"/>
      <c r="C9" s="143"/>
      <c r="D9" s="55"/>
      <c r="E9" s="10"/>
      <c r="F9" s="10"/>
      <c r="G9" s="10"/>
    </row>
    <row r="10" spans="1:7" ht="15.75" thickTop="1" x14ac:dyDescent="0.25">
      <c r="A10" s="10"/>
      <c r="B10" s="54"/>
      <c r="C10" s="10"/>
      <c r="D10" s="10"/>
      <c r="E10" s="10"/>
      <c r="F10" s="10"/>
      <c r="G10" s="10"/>
    </row>
    <row r="11" spans="1:7" ht="18.75" x14ac:dyDescent="0.25">
      <c r="A11" s="56"/>
      <c r="B11" s="122" t="s">
        <v>1591</v>
      </c>
      <c r="C11" s="57"/>
      <c r="D11" s="57"/>
      <c r="E11" s="122"/>
      <c r="F11" s="57"/>
      <c r="G11" s="57"/>
    </row>
    <row r="12" spans="1:7" x14ac:dyDescent="0.25">
      <c r="A12" s="58"/>
      <c r="B12" s="86" t="s">
        <v>1596</v>
      </c>
      <c r="C12" s="58" t="s">
        <v>10</v>
      </c>
      <c r="D12" s="58" t="s">
        <v>298</v>
      </c>
      <c r="E12" s="58"/>
      <c r="F12" s="58" t="s">
        <v>1594</v>
      </c>
      <c r="G12" s="58" t="s">
        <v>1595</v>
      </c>
    </row>
    <row r="13" spans="1:7" x14ac:dyDescent="0.25">
      <c r="A13" s="10" t="s">
        <v>1573</v>
      </c>
      <c r="B13" s="118" t="s">
        <v>1614</v>
      </c>
      <c r="C13" s="97"/>
      <c r="D13" s="123"/>
      <c r="F13" s="46">
        <f>IF(OR(' B1. EEM Sust. Mortgage Assets '!$C$18=0,C13="[For completion]"),"",C13/' B1. EEM Sust. Mortgage Assets '!$C$18)</f>
        <v>0</v>
      </c>
      <c r="G13" s="46">
        <f>IF(OR(' B1. EEM Sust. Mortgage Assets '!$D$18=0,D13="[For completion]"),"",D13/' B1. EEM Sust. Mortgage Assets '!$D$18)</f>
        <v>0</v>
      </c>
    </row>
    <row r="14" spans="1:7" x14ac:dyDescent="0.25">
      <c r="A14" s="10" t="s">
        <v>1575</v>
      </c>
      <c r="B14" s="118" t="s">
        <v>1592</v>
      </c>
      <c r="C14" s="97"/>
      <c r="D14" s="123"/>
      <c r="F14" s="46">
        <f>IF(OR(' B1. EEM Sust. Mortgage Assets '!$C$18=0,C14="[For completion]"),"",C14/' B1. EEM Sust. Mortgage Assets '!$C$18)</f>
        <v>0</v>
      </c>
      <c r="G14" s="46">
        <f>IF(OR(' B1. EEM Sust. Mortgage Assets '!$D$18=0,D14="[For completion]"),"",D14/' B1. EEM Sust. Mortgage Assets '!$D$18)</f>
        <v>0</v>
      </c>
    </row>
    <row r="15" spans="1:7" x14ac:dyDescent="0.25">
      <c r="A15" s="10" t="s">
        <v>1577</v>
      </c>
      <c r="B15" s="118" t="s">
        <v>1593</v>
      </c>
      <c r="C15" s="97"/>
      <c r="D15" s="123"/>
      <c r="F15" s="46">
        <f>IF(OR(' B1. EEM Sust. Mortgage Assets '!$C$18=0,C15="[For completion]"),"",C15/' B1. EEM Sust. Mortgage Assets '!$C$18)</f>
        <v>0</v>
      </c>
      <c r="G15" s="46">
        <f>IF(OR(' B1. EEM Sust. Mortgage Assets '!$D$18=0,D15="[For completion]"),"",D15/' B1. EEM Sust. Mortgage Assets '!$D$18)</f>
        <v>0</v>
      </c>
    </row>
    <row r="16" spans="1:7" x14ac:dyDescent="0.25">
      <c r="A16" s="37" t="s">
        <v>1579</v>
      </c>
      <c r="B16" s="118" t="s">
        <v>1615</v>
      </c>
      <c r="C16" s="97">
        <f>MIN(C13:C15)</f>
        <v>0</v>
      </c>
      <c r="D16" s="123">
        <f>MIN(D13:D15)</f>
        <v>0</v>
      </c>
      <c r="F16" s="48">
        <f>MIN(F13:F15)</f>
        <v>0</v>
      </c>
      <c r="G16" s="48">
        <f>MIN(G13:G15)</f>
        <v>0</v>
      </c>
    </row>
    <row r="17" spans="1:7" x14ac:dyDescent="0.25">
      <c r="A17" s="10"/>
      <c r="B17" s="16"/>
      <c r="C17" s="10"/>
      <c r="D17" s="10"/>
      <c r="E17" s="10"/>
      <c r="F17" s="10"/>
      <c r="G17" s="10"/>
    </row>
    <row r="18" spans="1:7" x14ac:dyDescent="0.25">
      <c r="A18" s="10"/>
      <c r="B18" s="16"/>
      <c r="C18" s="10"/>
      <c r="D18" s="10"/>
      <c r="E18" s="10"/>
      <c r="F18" s="10"/>
      <c r="G18" s="10"/>
    </row>
    <row r="19" spans="1:7" x14ac:dyDescent="0.25">
      <c r="A19" s="10"/>
      <c r="B19" s="16"/>
      <c r="C19" s="10"/>
      <c r="D19" s="10"/>
      <c r="E19" s="10"/>
      <c r="F19" s="10"/>
      <c r="G19" s="10"/>
    </row>
    <row r="20" spans="1:7" x14ac:dyDescent="0.25">
      <c r="A20" s="10"/>
      <c r="B20" s="16"/>
      <c r="C20" s="10"/>
      <c r="D20" s="10"/>
      <c r="E20" s="10"/>
      <c r="F20" s="10"/>
      <c r="G20" s="10"/>
    </row>
    <row r="21" spans="1:7" x14ac:dyDescent="0.25">
      <c r="A21" s="10"/>
      <c r="B21" s="16"/>
      <c r="C21" s="10"/>
      <c r="D21" s="10"/>
      <c r="E21" s="10"/>
      <c r="F21" s="10"/>
      <c r="G21" s="10"/>
    </row>
    <row r="22" spans="1:7" x14ac:dyDescent="0.25">
      <c r="A22" s="10"/>
      <c r="B22" s="16"/>
      <c r="C22" s="10"/>
      <c r="D22" s="10"/>
      <c r="E22" s="10"/>
      <c r="F22" s="10"/>
      <c r="G22" s="10"/>
    </row>
    <row r="23" spans="1:7" x14ac:dyDescent="0.25">
      <c r="A23" s="10"/>
      <c r="B23" s="16"/>
      <c r="C23" s="10"/>
      <c r="D23" s="10"/>
      <c r="E23" s="10"/>
      <c r="F23" s="10"/>
      <c r="G23" s="10"/>
    </row>
    <row r="24" spans="1:7" x14ac:dyDescent="0.25">
      <c r="A24" s="10"/>
      <c r="B24" s="16"/>
      <c r="C24" s="10"/>
      <c r="D24" s="10"/>
      <c r="E24" s="10"/>
      <c r="F24" s="10"/>
      <c r="G24" s="10"/>
    </row>
    <row r="25" spans="1:7" x14ac:dyDescent="0.25">
      <c r="A25" s="10"/>
      <c r="B25" s="16"/>
      <c r="C25" s="10"/>
      <c r="D25" s="10"/>
      <c r="E25" s="10"/>
      <c r="F25" s="10"/>
      <c r="G25" s="10"/>
    </row>
    <row r="26" spans="1:7" x14ac:dyDescent="0.25">
      <c r="A26" s="10"/>
      <c r="B26" s="16"/>
      <c r="C26" s="10"/>
      <c r="D26" s="10"/>
      <c r="E26" s="10"/>
      <c r="F26" s="10"/>
      <c r="G26" s="10"/>
    </row>
    <row r="27" spans="1:7" x14ac:dyDescent="0.25">
      <c r="A27" s="10"/>
      <c r="B27" s="16"/>
      <c r="C27" s="10"/>
      <c r="D27" s="10"/>
      <c r="E27" s="10"/>
      <c r="F27" s="10"/>
      <c r="G27" s="10"/>
    </row>
    <row r="28" spans="1:7" x14ac:dyDescent="0.25">
      <c r="A28" s="10"/>
      <c r="B28" s="16"/>
      <c r="C28" s="10"/>
      <c r="D28" s="10"/>
      <c r="E28" s="10"/>
      <c r="F28" s="10"/>
      <c r="G28" s="10"/>
    </row>
    <row r="29" spans="1:7" x14ac:dyDescent="0.25">
      <c r="A29" s="10"/>
      <c r="B29" s="16"/>
      <c r="C29" s="10"/>
      <c r="D29" s="10"/>
      <c r="E29" s="10"/>
      <c r="F29" s="10"/>
      <c r="G29" s="10"/>
    </row>
    <row r="30" spans="1:7" x14ac:dyDescent="0.25">
      <c r="A30" s="10"/>
      <c r="B30" s="16"/>
      <c r="C30" s="10"/>
      <c r="D30" s="10"/>
      <c r="E30" s="10"/>
      <c r="F30" s="10"/>
      <c r="G30" s="10"/>
    </row>
    <row r="31" spans="1:7" x14ac:dyDescent="0.25">
      <c r="A31" s="10"/>
      <c r="B31" s="16"/>
      <c r="C31" s="10"/>
      <c r="D31" s="10"/>
      <c r="E31" s="10"/>
      <c r="F31" s="10"/>
      <c r="G31" s="10"/>
    </row>
    <row r="32" spans="1:7" x14ac:dyDescent="0.25">
      <c r="A32" s="10"/>
      <c r="B32" s="16"/>
      <c r="C32" s="10"/>
      <c r="D32" s="10"/>
      <c r="E32" s="10"/>
      <c r="F32" s="10"/>
      <c r="G32" s="10"/>
    </row>
    <row r="33" spans="1:7" x14ac:dyDescent="0.25">
      <c r="A33" s="10"/>
      <c r="B33" s="16"/>
      <c r="C33" s="10"/>
      <c r="D33" s="10"/>
      <c r="E33" s="10"/>
      <c r="F33" s="10"/>
      <c r="G33" s="10"/>
    </row>
    <row r="34" spans="1:7" x14ac:dyDescent="0.25">
      <c r="A34" s="10"/>
      <c r="B34" s="16"/>
      <c r="C34" s="10"/>
      <c r="D34" s="10"/>
      <c r="E34" s="10"/>
      <c r="F34" s="10"/>
      <c r="G34" s="10"/>
    </row>
    <row r="35" spans="1:7" ht="18.75" x14ac:dyDescent="0.25">
      <c r="A35" s="56"/>
      <c r="B35" s="144" t="s">
        <v>1597</v>
      </c>
      <c r="C35" s="144"/>
      <c r="D35" s="57"/>
      <c r="E35" s="57"/>
      <c r="F35" s="57"/>
      <c r="G35" s="57"/>
    </row>
    <row r="36" spans="1:7" x14ac:dyDescent="0.25">
      <c r="A36" s="58"/>
      <c r="B36" s="86" t="s">
        <v>1572</v>
      </c>
      <c r="C36" s="58" t="s">
        <v>10</v>
      </c>
      <c r="D36" s="58" t="s">
        <v>298</v>
      </c>
      <c r="E36" s="58"/>
      <c r="F36" s="58" t="s">
        <v>301</v>
      </c>
      <c r="G36" s="58" t="s">
        <v>303</v>
      </c>
    </row>
    <row r="37" spans="1:7" x14ac:dyDescent="0.25">
      <c r="A37" s="10" t="s">
        <v>1582</v>
      </c>
      <c r="B37" s="118" t="s">
        <v>1574</v>
      </c>
      <c r="C37" s="97"/>
      <c r="D37" s="97"/>
      <c r="F37" s="46">
        <f>IF(OR('A1. EEM General Mortgage Assets'!$C$15=0,C37="[For completion]"),"",C37/'A1. EEM General Mortgage Assets'!$C$15)</f>
        <v>0</v>
      </c>
      <c r="G37" s="46">
        <f>IF(OR('A1. EEM General Mortgage Assets'!$F$28=0,D37="[For completion]"),"",D37/'A1. EEM General Mortgage Assets'!$F$28)</f>
        <v>0</v>
      </c>
    </row>
    <row r="38" spans="1:7" x14ac:dyDescent="0.25">
      <c r="A38" s="10" t="s">
        <v>1584</v>
      </c>
      <c r="B38" s="37" t="s">
        <v>1576</v>
      </c>
      <c r="C38" s="97"/>
      <c r="D38" s="97"/>
      <c r="F38" s="46">
        <f>IF(OR('A1. EEM General Mortgage Assets'!$C$15=0,C38="[For completion]"),"",C38/'A1. EEM General Mortgage Assets'!$C$15)</f>
        <v>0</v>
      </c>
      <c r="G38" s="46">
        <f>IF(OR('A1. EEM General Mortgage Assets'!$F$28=0,D38="[For completion]"),"",D38/'A1. EEM General Mortgage Assets'!$F$28)</f>
        <v>0</v>
      </c>
    </row>
    <row r="39" spans="1:7" x14ac:dyDescent="0.25">
      <c r="A39" s="10" t="s">
        <v>1598</v>
      </c>
      <c r="B39" s="37" t="s">
        <v>1578</v>
      </c>
      <c r="C39" s="97"/>
      <c r="D39" s="97"/>
      <c r="F39" s="46">
        <f>IF(OR('A1. EEM General Mortgage Assets'!$C$15=0,C39="[For completion]"),"",C39/'A1. EEM General Mortgage Assets'!$C$15)</f>
        <v>0</v>
      </c>
      <c r="G39" s="46">
        <f>IF(OR('A1. EEM General Mortgage Assets'!$F$28=0,D39="[For completion]"),"",D39/'A1. EEM General Mortgage Assets'!$F$28)</f>
        <v>0</v>
      </c>
    </row>
    <row r="40" spans="1:7" x14ac:dyDescent="0.25">
      <c r="A40" s="10" t="s">
        <v>1599</v>
      </c>
      <c r="B40" s="37" t="s">
        <v>1580</v>
      </c>
      <c r="C40" s="97"/>
      <c r="D40" s="97"/>
      <c r="F40" s="46">
        <f>IF(OR('A1. EEM General Mortgage Assets'!$C$15=0,C40="[For completion]"),"",C40/'A1. EEM General Mortgage Assets'!$C$15)</f>
        <v>0</v>
      </c>
      <c r="G40" s="46">
        <f>IF(OR('A1. EEM General Mortgage Assets'!$F$28=0,D40="[For completion]"),"",D40/'A1. EEM General Mortgage Assets'!$F$28)</f>
        <v>0</v>
      </c>
    </row>
    <row r="41" spans="1:7" x14ac:dyDescent="0.25">
      <c r="A41" s="37" t="s">
        <v>1586</v>
      </c>
      <c r="B41" s="102"/>
      <c r="C41" s="109"/>
      <c r="D41" s="110"/>
      <c r="F41" s="37"/>
      <c r="G41" s="37"/>
    </row>
    <row r="42" spans="1:7" x14ac:dyDescent="0.25">
      <c r="A42" s="37" t="s">
        <v>1587</v>
      </c>
      <c r="B42" s="102"/>
      <c r="C42" s="109"/>
      <c r="D42" s="110"/>
      <c r="F42" s="37"/>
      <c r="G42" s="37"/>
    </row>
    <row r="43" spans="1:7" x14ac:dyDescent="0.25">
      <c r="A43" s="37" t="s">
        <v>1588</v>
      </c>
      <c r="B43" s="37"/>
      <c r="C43" s="37"/>
      <c r="D43" s="37"/>
      <c r="F43" s="37"/>
      <c r="G43" s="37"/>
    </row>
    <row r="44" spans="1:7" ht="27" x14ac:dyDescent="0.25">
      <c r="A44" s="58"/>
      <c r="B44" s="86" t="s">
        <v>1581</v>
      </c>
      <c r="C44" s="58" t="s">
        <v>10</v>
      </c>
      <c r="D44" s="58" t="s">
        <v>298</v>
      </c>
      <c r="E44" s="58"/>
      <c r="F44" s="58" t="s">
        <v>301</v>
      </c>
      <c r="G44" s="58" t="s">
        <v>303</v>
      </c>
    </row>
    <row r="45" spans="1:7" x14ac:dyDescent="0.25">
      <c r="A45" s="10" t="s">
        <v>1600</v>
      </c>
      <c r="B45" s="10" t="s">
        <v>1583</v>
      </c>
      <c r="C45" s="97"/>
      <c r="D45" s="97"/>
      <c r="F45" s="46" t="str">
        <f>IF(OR('A1. EEM General Mortgage Assets'!$D$15=0,C45="[For completion]"),"",C45/'A1. EEM General Mortgage Assets'!$D$15)</f>
        <v/>
      </c>
      <c r="G45" s="46" t="str">
        <f>IF(OR('A1. EEM General Mortgage Assets'!$F$31=0,D45="[For completion]"),"",D45/'A1. EEM General Mortgage Assets'!$F$31)</f>
        <v/>
      </c>
    </row>
    <row r="46" spans="1:7" x14ac:dyDescent="0.25">
      <c r="A46" s="10" t="s">
        <v>1601</v>
      </c>
      <c r="B46" s="10" t="s">
        <v>1585</v>
      </c>
      <c r="C46" s="97"/>
      <c r="D46" s="97"/>
      <c r="F46" s="46"/>
      <c r="G46" s="46"/>
    </row>
    <row r="47" spans="1:7" x14ac:dyDescent="0.25">
      <c r="A47" s="10" t="s">
        <v>1602</v>
      </c>
      <c r="B47" s="10"/>
      <c r="C47" s="97"/>
      <c r="D47" s="97"/>
      <c r="F47" s="46"/>
      <c r="G47" s="46"/>
    </row>
    <row r="48" spans="1:7" x14ac:dyDescent="0.25">
      <c r="A48" s="10" t="s">
        <v>1603</v>
      </c>
      <c r="B48" s="10"/>
      <c r="C48" s="97"/>
      <c r="D48" s="97"/>
      <c r="F48" s="46"/>
      <c r="G48" s="46"/>
    </row>
    <row r="49" spans="1:7" x14ac:dyDescent="0.25">
      <c r="A49" s="10" t="s">
        <v>1604</v>
      </c>
      <c r="B49" s="119"/>
      <c r="C49" s="119"/>
      <c r="D49" s="119"/>
    </row>
    <row r="50" spans="1:7" x14ac:dyDescent="0.25">
      <c r="A50" s="10" t="s">
        <v>1605</v>
      </c>
      <c r="B50" s="119"/>
      <c r="C50" s="119"/>
      <c r="D50" s="119"/>
    </row>
    <row r="51" spans="1:7" ht="15" customHeight="1" x14ac:dyDescent="0.25">
      <c r="A51" s="58"/>
      <c r="B51" s="86" t="s">
        <v>1589</v>
      </c>
      <c r="C51" s="58" t="s">
        <v>10</v>
      </c>
      <c r="D51" s="58" t="s">
        <v>298</v>
      </c>
      <c r="E51" s="58"/>
      <c r="F51" s="58"/>
      <c r="G51" s="58"/>
    </row>
    <row r="52" spans="1:7" x14ac:dyDescent="0.25">
      <c r="A52" s="10" t="s">
        <v>1606</v>
      </c>
      <c r="B52" s="10" t="s">
        <v>1228</v>
      </c>
      <c r="C52" s="97"/>
      <c r="D52" s="97"/>
      <c r="F52" s="37"/>
      <c r="G52" s="37"/>
    </row>
    <row r="53" spans="1:7" x14ac:dyDescent="0.25">
      <c r="A53" s="10" t="s">
        <v>1607</v>
      </c>
      <c r="B53" s="10" t="s">
        <v>1230</v>
      </c>
      <c r="C53" s="97"/>
      <c r="D53" s="97"/>
      <c r="F53" s="37"/>
      <c r="G53" s="37"/>
    </row>
    <row r="54" spans="1:7" x14ac:dyDescent="0.25">
      <c r="A54" s="10" t="s">
        <v>1608</v>
      </c>
      <c r="B54" s="10" t="s">
        <v>1232</v>
      </c>
      <c r="C54" s="97"/>
      <c r="D54" s="97"/>
      <c r="F54" s="37"/>
      <c r="G54" s="37"/>
    </row>
    <row r="55" spans="1:7" x14ac:dyDescent="0.25">
      <c r="A55" s="10" t="s">
        <v>1609</v>
      </c>
      <c r="B55" s="10" t="s">
        <v>1590</v>
      </c>
      <c r="C55" s="97"/>
      <c r="D55" s="97"/>
      <c r="F55" s="37"/>
      <c r="G55" s="37"/>
    </row>
    <row r="56" spans="1:7" x14ac:dyDescent="0.25">
      <c r="A56" s="10" t="s">
        <v>1610</v>
      </c>
      <c r="B56" s="10" t="s">
        <v>296</v>
      </c>
      <c r="C56" s="97"/>
      <c r="D56" s="97"/>
      <c r="F56" s="37"/>
      <c r="G56" s="37"/>
    </row>
    <row r="57" spans="1:7" x14ac:dyDescent="0.25">
      <c r="A57" s="10" t="s">
        <v>1611</v>
      </c>
      <c r="B57" s="120" t="s">
        <v>14</v>
      </c>
      <c r="C57" s="121"/>
      <c r="D57" s="121"/>
      <c r="F57" s="37"/>
      <c r="G57" s="37"/>
    </row>
    <row r="58" spans="1:7" x14ac:dyDescent="0.25">
      <c r="A58" s="10" t="s">
        <v>1612</v>
      </c>
      <c r="B58" s="120" t="s">
        <v>14</v>
      </c>
      <c r="C58" s="121"/>
      <c r="D58" s="121"/>
      <c r="F58" s="37"/>
      <c r="G58" s="37"/>
    </row>
    <row r="59" spans="1:7" x14ac:dyDescent="0.25">
      <c r="A59" s="10" t="s">
        <v>1613</v>
      </c>
      <c r="B59" s="120" t="s">
        <v>14</v>
      </c>
      <c r="C59" s="121"/>
      <c r="D59" s="121"/>
      <c r="F59" s="37"/>
      <c r="G59" s="37"/>
    </row>
    <row r="60" spans="1:7" x14ac:dyDescent="0.25">
      <c r="A60" s="10"/>
      <c r="B60" s="37"/>
      <c r="C60" s="37"/>
      <c r="D60" s="37"/>
    </row>
  </sheetData>
  <sheetProtection algorithmName="SHA-512" hashValue="lmNH48V6hznR8T+Ilsms+JwSMgWLlxKEH65/6WdJlRpeeTRN/TlVlSQS2Am0ZTdfxeoeV+9EeuLMddYum3fGyA==" saltValue="WcYzRC3NOOp/aCkdb0/STA==" spinCount="100000" sheet="1" objects="1" scenarios="1"/>
  <protectedRanges>
    <protectedRange sqref="C3 C37:D40" name="Optional ECBECAIs_2_1"/>
    <protectedRange sqref="C45:D48" name="Optional ECBECAIs_2_2"/>
    <protectedRange sqref="C52:D56" name="Optional ECBECAIs_2"/>
  </protectedRanges>
  <mergeCells count="6">
    <mergeCell ref="B35:C35"/>
    <mergeCell ref="B5:C5"/>
    <mergeCell ref="B6:C6"/>
    <mergeCell ref="B7:C7"/>
    <mergeCell ref="B8:C8"/>
    <mergeCell ref="B9:C9"/>
  </mergeCells>
  <hyperlinks>
    <hyperlink ref="B6:C6" location="'D1. Optional EEM Taxonomy C  '!B11" display="1.  Level of compliance with Taxonomy" xr:uid="{00000000-0004-0000-0500-000000000000}"/>
    <hyperlink ref="B7:C7" location="'D1. Optional EEM Taxonomy C  '!B35" display="2.  Share of loans financing Taxonomy compliant buildings" xr:uid="{00000000-0004-0000-0500-000001000000}"/>
  </hyperlinks>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2A1BEB12-84B1-4764-A864-078C362E35CB}"/>
</file>

<file path=customXml/itemProps2.xml><?xml version="1.0" encoding="utf-8"?>
<ds:datastoreItem xmlns:ds="http://schemas.openxmlformats.org/officeDocument/2006/customXml" ds:itemID="{6861E159-7735-40C5-9810-F8068424DC21}"/>
</file>

<file path=customXml/itemProps3.xml><?xml version="1.0" encoding="utf-8"?>
<ds:datastoreItem xmlns:ds="http://schemas.openxmlformats.org/officeDocument/2006/customXml" ds:itemID="{38970622-AFB5-4A29-A52B-6D273515E65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Disclaimer</vt:lpstr>
      <vt:lpstr>Introduction</vt:lpstr>
      <vt:lpstr>A1. EEM General Mortgage Assets</vt:lpstr>
      <vt:lpstr> B1. EEM Sust. Mortgage Assets </vt:lpstr>
      <vt:lpstr>C. EEM Harmonised Glossary</vt:lpstr>
      <vt:lpstr>D1. Optional EEM Taxonomy C  </vt:lpstr>
      <vt:lpstr>Disclaimer!general_tc</vt:lpstr>
      <vt:lpstr>'A1. EEM General Mortgage Assets'!Print_Area</vt:lpstr>
      <vt:lpstr>'C. EEM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2024-07-04T10:03:05Z</dcterms:created>
  <dcterms:modified xsi:type="dcterms:W3CDTF">2024-07-04T10:24:02Z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